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'Scoresheet'!$A$1:$DI$63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<sst xmlns="http://schemas.openxmlformats.org/spreadsheetml/2006/main" count="247" uniqueCount="110">
  <si>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</si>
  <si>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</si>
  <si>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</si>
  <si>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</si>
  <si>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</si>
  <si>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</si>
  <si>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</si>
  <si>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</si>
  <si>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</si>
  <si>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</si>
  <si>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</si>
  <si>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</si>
  <si>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</si>
  <si>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</si>
  <si>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</si>
  <si>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</si>
  <si>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</si>
  <si>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</si>
  <si>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</si>
  <si>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</si>
  <si>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</si>
  <si>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</si>
  <si>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</si>
  <si>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</si>
  <si>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</si>
  <si>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</si>
  <si>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</si>
  <si>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</si>
  <si>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</si>
  <si>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</si>
  <si>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</si>
  <si>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</si>
  <si>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</si>
  <si>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</si>
  <si>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</si>
  <si>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</si>
  <si>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</si>
  <si>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</si>
  <si>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</si>
  <si>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</si>
  <si>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</si>
  <si>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</si>
  <si>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</si>
  <si>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</si>
  <si>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</si>
  <si>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</si>
  <si>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</si>
  <si>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</si>
  <si>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</si>
  <si>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</si>
  <si>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</si>
  <si>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</si>
  <si>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</si>
  <si>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</si>
  <si>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</si>
  <si>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</si>
  <si>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</si>
  <si>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</si>
  <si>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</si>
  <si>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</si>
  <si>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</si>
  <si>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</si>
  <si>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</si>
  <si>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</si>
  <si>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</si>
  <si>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</si>
  <si>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</si>
  <si>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</si>
  <si>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</si>
  <si>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</si>
  <si>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</si>
  <si>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</si>
  <si>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</si>
  <si>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</si>
  <si>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</si>
  <si>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</si>
  <si>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</si>
  <si>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</si>
  <si>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</si>
  <si>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</si>
  <si>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</si>
  <si>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</si>
  <si>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</si>
  <si>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</si>
  <si>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Newell, Mike</t>
  </si>
  <si>
    <t>Brecht, Richard</t>
  </si>
  <si>
    <t>UN</t>
  </si>
  <si>
    <t>Miller, John W.</t>
  </si>
  <si>
    <t>Shaffer. Jared</t>
  </si>
  <si>
    <t>Duttry, Darell</t>
  </si>
  <si>
    <t>Shaffer, Bob</t>
  </si>
  <si>
    <t>Thompson, Dave</t>
  </si>
  <si>
    <t>Goetz, Bob</t>
  </si>
  <si>
    <t>Villella, Gene</t>
  </si>
  <si>
    <t>Rogan, Bob</t>
  </si>
  <si>
    <t>Gnan, Bob</t>
  </si>
  <si>
    <t>Maletto, Jim</t>
  </si>
  <si>
    <t>Heberling, Ken</t>
  </si>
  <si>
    <t>Decker, Frankie</t>
  </si>
  <si>
    <t>Styche, Tom</t>
  </si>
  <si>
    <t>Porco, Keith</t>
  </si>
  <si>
    <t>Hanes, Terry</t>
  </si>
  <si>
    <t>Ginther, Adam</t>
  </si>
  <si>
    <t>Steele, Wayne</t>
  </si>
  <si>
    <t>Van Horn, Brian</t>
  </si>
  <si>
    <t>Van Horn, Keith</t>
  </si>
  <si>
    <t>Shaffer, Phyllis</t>
  </si>
  <si>
    <t>Williams, Jerry</t>
  </si>
  <si>
    <t>Eckert, Brian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</si>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</sst>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3"/>
  <sheetViews>
    <sheetView tabSelected="1" zoomScalePageLayoutView="0" workbookViewId="0" topLeftCell="A1">
      <pane xSplit="6" ySplit="2" topLeftCell="P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7"/>
      <c r="C1" s="97"/>
      <c r="D1" s="97"/>
      <c r="E1" s="97"/>
      <c r="F1" s="97"/>
      <c r="G1" s="36" t="s">
        <v>69</v>
      </c>
      <c r="H1" s="37" t="s">
        <v>70</v>
      </c>
      <c r="I1" s="101" t="s">
        <v>31</v>
      </c>
      <c r="J1" s="102"/>
      <c r="K1" s="98" t="s">
        <v>11</v>
      </c>
      <c r="L1" s="99"/>
      <c r="M1" s="99"/>
      <c r="N1" s="99"/>
      <c r="O1" s="100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19</v>
      </c>
      <c r="B3" s="9" t="s">
        <v>103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IF(AND($H$2="Y",J3&gt;0,OR(AND(G3=1,G17=10),AND(G3=2,G29=20),AND(G3=3,G41=30),AND(G3=4,G50=40),AND(G3=5,G59=50),AND(G3=6,G68=60),AND(G3=7,G77=70),AND(G3=8,G86=80),AND(G3=9,G95=90),AND(G3=10,G104=100))),VLOOKUP(J3-1,SortLookup!$A$13:$B$16,2,FALSE),"")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54.86</v>
      </c>
      <c r="L3" s="30">
        <f>AB3+AO3+BA3+BM3+BY3+CJ3+CU3+DF3</f>
        <v>45.36</v>
      </c>
      <c r="M3" s="8">
        <f>AD3+AQ3+BC3+BO3+CA3+CL3+CW3+DH3</f>
        <v>0</v>
      </c>
      <c r="N3" s="31">
        <f>O3/2</f>
        <v>9.5</v>
      </c>
      <c r="O3" s="32">
        <f>W3+AJ3+AV3+BH3+BT3+CE3+CP3+DA3</f>
        <v>19</v>
      </c>
      <c r="P3" s="24">
        <v>4.8</v>
      </c>
      <c r="Q3" s="1"/>
      <c r="R3" s="1"/>
      <c r="S3" s="1"/>
      <c r="T3" s="1"/>
      <c r="U3" s="1"/>
      <c r="V3" s="1"/>
      <c r="W3" s="2">
        <v>4</v>
      </c>
      <c r="X3" s="2"/>
      <c r="Y3" s="2"/>
      <c r="Z3" s="2"/>
      <c r="AA3" s="25"/>
      <c r="AB3" s="7">
        <f>P3+Q3+R3+S3+T3+U3+V3</f>
        <v>4.8</v>
      </c>
      <c r="AC3" s="19">
        <f>W3/2</f>
        <v>2</v>
      </c>
      <c r="AD3" s="6">
        <f>(X3*3)+(Y3*5)+(Z3*5)+(AA3*20)</f>
        <v>0</v>
      </c>
      <c r="AE3" s="20">
        <f>AB3+AC3+AD3</f>
        <v>6.8</v>
      </c>
      <c r="AF3" s="24">
        <v>13.24</v>
      </c>
      <c r="AG3" s="1"/>
      <c r="AH3" s="1"/>
      <c r="AI3" s="1"/>
      <c r="AJ3" s="2">
        <v>2</v>
      </c>
      <c r="AK3" s="2"/>
      <c r="AL3" s="2"/>
      <c r="AM3" s="2"/>
      <c r="AN3" s="2"/>
      <c r="AO3" s="7">
        <f>AF3+AG3+AH3+AI3</f>
        <v>13.24</v>
      </c>
      <c r="AP3" s="19">
        <f>AJ3/2</f>
        <v>1</v>
      </c>
      <c r="AQ3" s="6">
        <f>(AK3*3)+(AL3*5)+(AM3*5)+(AN3*20)</f>
        <v>0</v>
      </c>
      <c r="AR3" s="20">
        <f>AO3+AP3+AQ3</f>
        <v>14.24</v>
      </c>
      <c r="AS3" s="24">
        <v>13.52</v>
      </c>
      <c r="AT3" s="1"/>
      <c r="AU3" s="1"/>
      <c r="AV3" s="2">
        <v>13</v>
      </c>
      <c r="AW3" s="2"/>
      <c r="AX3" s="2"/>
      <c r="AY3" s="2"/>
      <c r="AZ3" s="2"/>
      <c r="BA3" s="7">
        <f>AS3+AT3+AU3</f>
        <v>13.52</v>
      </c>
      <c r="BB3" s="19">
        <f>AV3/2</f>
        <v>6.5</v>
      </c>
      <c r="BC3" s="6">
        <f>(AW3*3)+(AX3*5)+(AY3*5)+(AZ3*20)</f>
        <v>0</v>
      </c>
      <c r="BD3" s="20">
        <f>BA3+BB3+BC3</f>
        <v>20.02</v>
      </c>
      <c r="BE3" s="24">
        <v>5.14</v>
      </c>
      <c r="BF3" s="1">
        <v>8.66</v>
      </c>
      <c r="BG3" s="1"/>
      <c r="BH3" s="2">
        <v>0</v>
      </c>
      <c r="BI3" s="2"/>
      <c r="BJ3" s="2"/>
      <c r="BK3" s="2"/>
      <c r="BL3" s="2"/>
      <c r="BM3" s="7">
        <f>BE3+BF3+BG3</f>
        <v>13.8</v>
      </c>
      <c r="BN3" s="19">
        <f>BH3/2</f>
        <v>0</v>
      </c>
      <c r="BO3" s="6">
        <f>(BI3*3)+(BJ3*5)+(BK3*5)+(BL3*20)</f>
        <v>0</v>
      </c>
      <c r="BP3" s="20">
        <f>BM3+BN3+BO3</f>
        <v>13.8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73" customFormat="1" ht="12.75">
      <c r="A4" s="52"/>
      <c r="B4" s="53"/>
      <c r="C4" s="53"/>
      <c r="D4" s="54"/>
      <c r="E4" s="54"/>
      <c r="F4" s="55"/>
      <c r="G4" s="56"/>
      <c r="H4" s="57"/>
      <c r="I4" s="58"/>
      <c r="J4" s="59"/>
      <c r="K4" s="60"/>
      <c r="L4" s="61"/>
      <c r="M4" s="62"/>
      <c r="N4" s="63"/>
      <c r="O4" s="64"/>
      <c r="P4" s="65"/>
      <c r="Q4" s="66"/>
      <c r="R4" s="66"/>
      <c r="S4" s="66"/>
      <c r="T4" s="66"/>
      <c r="U4" s="66"/>
      <c r="V4" s="66"/>
      <c r="W4" s="67"/>
      <c r="X4" s="67"/>
      <c r="Y4" s="67"/>
      <c r="Z4" s="67"/>
      <c r="AA4" s="68"/>
      <c r="AB4" s="69"/>
      <c r="AC4" s="70"/>
      <c r="AD4" s="71"/>
      <c r="AE4" s="72"/>
      <c r="AF4" s="65"/>
      <c r="AG4" s="66"/>
      <c r="AH4" s="66"/>
      <c r="AI4" s="66"/>
      <c r="AJ4" s="67"/>
      <c r="AK4" s="67"/>
      <c r="AL4" s="67"/>
      <c r="AM4" s="67"/>
      <c r="AN4" s="67"/>
      <c r="AO4" s="69"/>
      <c r="AP4" s="70"/>
      <c r="AQ4" s="71"/>
      <c r="AR4" s="72"/>
      <c r="AS4" s="65"/>
      <c r="AT4" s="66"/>
      <c r="AU4" s="66"/>
      <c r="AV4" s="67"/>
      <c r="AW4" s="67"/>
      <c r="AX4" s="67"/>
      <c r="AY4" s="67"/>
      <c r="AZ4" s="67"/>
      <c r="BA4" s="69"/>
      <c r="BB4" s="70"/>
      <c r="BC4" s="71"/>
      <c r="BD4" s="72"/>
      <c r="BE4" s="65"/>
      <c r="BF4" s="66"/>
      <c r="BG4" s="66"/>
      <c r="BH4" s="67"/>
      <c r="BI4" s="67"/>
      <c r="BJ4" s="67"/>
      <c r="BK4" s="67"/>
      <c r="BL4" s="67"/>
      <c r="BM4" s="69"/>
      <c r="BN4" s="70"/>
      <c r="BO4" s="71"/>
      <c r="BP4" s="72"/>
      <c r="BQ4" s="65"/>
      <c r="BR4" s="66"/>
      <c r="BS4" s="66"/>
      <c r="BT4" s="67"/>
      <c r="BU4" s="67"/>
      <c r="BV4" s="67"/>
      <c r="BW4" s="67"/>
      <c r="BX4" s="67"/>
      <c r="BY4" s="69"/>
      <c r="BZ4" s="70"/>
      <c r="CA4" s="71"/>
      <c r="CB4" s="72"/>
      <c r="CC4" s="65"/>
      <c r="CD4" s="66"/>
      <c r="CE4" s="67"/>
      <c r="CF4" s="67"/>
      <c r="CG4" s="67"/>
      <c r="CH4" s="67"/>
      <c r="CI4" s="67"/>
      <c r="CJ4" s="69"/>
      <c r="CK4" s="70"/>
      <c r="CL4" s="71"/>
      <c r="CM4" s="72"/>
      <c r="CN4" s="65"/>
      <c r="CO4" s="66"/>
      <c r="CP4" s="67"/>
      <c r="CQ4" s="67"/>
      <c r="CR4" s="67"/>
      <c r="CS4" s="67"/>
      <c r="CT4" s="67"/>
      <c r="CU4" s="69"/>
      <c r="CV4" s="70"/>
      <c r="CW4" s="71"/>
      <c r="CX4" s="72"/>
      <c r="CY4" s="65"/>
      <c r="CZ4" s="66"/>
      <c r="DA4" s="67"/>
      <c r="DB4" s="67"/>
      <c r="DC4" s="67"/>
      <c r="DD4" s="67"/>
      <c r="DE4" s="67"/>
      <c r="DF4" s="69"/>
      <c r="DG4" s="70"/>
      <c r="DH4" s="71"/>
      <c r="DI4" s="72"/>
    </row>
    <row r="5" spans="1:113" ht="12.75">
      <c r="A5" s="26">
        <v>14</v>
      </c>
      <c r="B5" s="9" t="s">
        <v>98</v>
      </c>
      <c r="C5" s="9"/>
      <c r="D5" s="10"/>
      <c r="E5" s="10" t="s">
        <v>12</v>
      </c>
      <c r="F5" s="21" t="s">
        <v>19</v>
      </c>
      <c r="G5" s="22">
        <f>IF(AND(OR($G$2="Y",$H$2="Y"),I5&lt;5,J5&lt;5),IF(AND(I5=I3,J5=J3),G3+1,1),"")</f>
      </c>
      <c r="H5" s="17">
        <f>IF(AND($H$2="Y",J5&gt;0,OR(AND(G5=1,G19=10),AND(G5=2,G31=20),AND(G5=3,G42=30),AND(G5=4,G51=40),AND(G5=5,G60=50),AND(G5=6,G69=60),AND(G5=7,G78=70),AND(G5=8,G87=80),AND(G5=9,G96=90),AND(G5=10,G105=100))),VLOOKUP(J5-1,SortLookup!$A$13:$B$16,2,FALSE),"")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73.6</v>
      </c>
      <c r="L5" s="30">
        <f>AB5+AO5+BA5+BM5+BY5+CJ5+CU5+DF5</f>
        <v>62.1</v>
      </c>
      <c r="M5" s="8">
        <f>AD5+AQ5+BC5+BO5+CA5+CL5+CW5+DH5</f>
        <v>0</v>
      </c>
      <c r="N5" s="31">
        <f>O5/2</f>
        <v>11.5</v>
      </c>
      <c r="O5" s="32">
        <f>W5+AJ5+AV5+BH5+BT5+CE5+CP5+DA5</f>
        <v>23</v>
      </c>
      <c r="P5" s="24">
        <v>7.12</v>
      </c>
      <c r="Q5" s="1"/>
      <c r="R5" s="1"/>
      <c r="S5" s="1"/>
      <c r="T5" s="1"/>
      <c r="U5" s="1"/>
      <c r="V5" s="1"/>
      <c r="W5" s="2">
        <v>6</v>
      </c>
      <c r="X5" s="2"/>
      <c r="Y5" s="2"/>
      <c r="Z5" s="2"/>
      <c r="AA5" s="25"/>
      <c r="AB5" s="7">
        <f>P5+Q5+R5+S5+T5+U5+V5</f>
        <v>7.12</v>
      </c>
      <c r="AC5" s="19">
        <f>W5/2</f>
        <v>3</v>
      </c>
      <c r="AD5" s="6">
        <f>(X5*3)+(Y5*5)+(Z5*5)+(AA5*20)</f>
        <v>0</v>
      </c>
      <c r="AE5" s="20">
        <f>AB5+AC5+AD5</f>
        <v>10.12</v>
      </c>
      <c r="AF5" s="24">
        <v>18.35</v>
      </c>
      <c r="AG5" s="1"/>
      <c r="AH5" s="1"/>
      <c r="AI5" s="1"/>
      <c r="AJ5" s="2">
        <v>0</v>
      </c>
      <c r="AK5" s="2"/>
      <c r="AL5" s="2"/>
      <c r="AM5" s="2"/>
      <c r="AN5" s="2"/>
      <c r="AO5" s="7">
        <f>AF5+AG5+AH5+AI5</f>
        <v>18.35</v>
      </c>
      <c r="AP5" s="19">
        <f>AJ5/2</f>
        <v>0</v>
      </c>
      <c r="AQ5" s="6">
        <f>(AK5*3)+(AL5*5)+(AM5*5)+(AN5*20)</f>
        <v>0</v>
      </c>
      <c r="AR5" s="20">
        <f>AO5+AP5+AQ5</f>
        <v>18.35</v>
      </c>
      <c r="AS5" s="24">
        <v>19.12</v>
      </c>
      <c r="AT5" s="1"/>
      <c r="AU5" s="1"/>
      <c r="AV5" s="2">
        <v>13</v>
      </c>
      <c r="AW5" s="2"/>
      <c r="AX5" s="2"/>
      <c r="AY5" s="2"/>
      <c r="AZ5" s="2"/>
      <c r="BA5" s="7">
        <f>AS5+AT5+AU5</f>
        <v>19.12</v>
      </c>
      <c r="BB5" s="19">
        <f>AV5/2</f>
        <v>6.5</v>
      </c>
      <c r="BC5" s="6">
        <f>(AW5*3)+(AX5*5)+(AY5*5)+(AZ5*20)</f>
        <v>0</v>
      </c>
      <c r="BD5" s="20">
        <f>BA5+BB5+BC5</f>
        <v>25.62</v>
      </c>
      <c r="BE5" s="24">
        <v>7.72</v>
      </c>
      <c r="BF5" s="1">
        <v>9.79</v>
      </c>
      <c r="BG5" s="1"/>
      <c r="BH5" s="2">
        <v>4</v>
      </c>
      <c r="BI5" s="2"/>
      <c r="BJ5" s="2"/>
      <c r="BK5" s="2"/>
      <c r="BL5" s="2"/>
      <c r="BM5" s="7">
        <f>BE5+BF5+BG5</f>
        <v>17.51</v>
      </c>
      <c r="BN5" s="19">
        <f>BH5/2</f>
        <v>2</v>
      </c>
      <c r="BO5" s="6">
        <f>(BI5*3)+(BJ5*5)+(BK5*5)+(BL5*20)</f>
        <v>0</v>
      </c>
      <c r="BP5" s="20">
        <f>BM5+BN5+BO5</f>
        <v>19.51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73" customFormat="1" ht="12.75">
      <c r="A6" s="52"/>
      <c r="B6" s="53"/>
      <c r="C6" s="53"/>
      <c r="D6" s="54"/>
      <c r="E6" s="54"/>
      <c r="F6" s="55"/>
      <c r="G6" s="56"/>
      <c r="H6" s="57"/>
      <c r="I6" s="58"/>
      <c r="J6" s="59"/>
      <c r="K6" s="60"/>
      <c r="L6" s="61"/>
      <c r="M6" s="62"/>
      <c r="N6" s="63"/>
      <c r="O6" s="64"/>
      <c r="P6" s="65"/>
      <c r="Q6" s="66"/>
      <c r="R6" s="66"/>
      <c r="S6" s="66"/>
      <c r="T6" s="66"/>
      <c r="U6" s="66"/>
      <c r="V6" s="66"/>
      <c r="W6" s="67"/>
      <c r="X6" s="67"/>
      <c r="Y6" s="67"/>
      <c r="Z6" s="67"/>
      <c r="AA6" s="68"/>
      <c r="AB6" s="69"/>
      <c r="AC6" s="70"/>
      <c r="AD6" s="71"/>
      <c r="AE6" s="72"/>
      <c r="AF6" s="65"/>
      <c r="AG6" s="66"/>
      <c r="AH6" s="66"/>
      <c r="AI6" s="66"/>
      <c r="AJ6" s="67"/>
      <c r="AK6" s="67"/>
      <c r="AL6" s="67"/>
      <c r="AM6" s="67"/>
      <c r="AN6" s="67"/>
      <c r="AO6" s="69"/>
      <c r="AP6" s="70"/>
      <c r="AQ6" s="71"/>
      <c r="AR6" s="72"/>
      <c r="AS6" s="65"/>
      <c r="AT6" s="66"/>
      <c r="AU6" s="66"/>
      <c r="AV6" s="67"/>
      <c r="AW6" s="67"/>
      <c r="AX6" s="67"/>
      <c r="AY6" s="67"/>
      <c r="AZ6" s="67"/>
      <c r="BA6" s="69"/>
      <c r="BB6" s="70"/>
      <c r="BC6" s="71"/>
      <c r="BD6" s="72"/>
      <c r="BE6" s="65"/>
      <c r="BF6" s="66"/>
      <c r="BG6" s="66"/>
      <c r="BH6" s="67"/>
      <c r="BI6" s="67"/>
      <c r="BJ6" s="67"/>
      <c r="BK6" s="67"/>
      <c r="BL6" s="67"/>
      <c r="BM6" s="69"/>
      <c r="BN6" s="70"/>
      <c r="BO6" s="71"/>
      <c r="BP6" s="72"/>
      <c r="BQ6" s="65"/>
      <c r="BR6" s="66"/>
      <c r="BS6" s="66"/>
      <c r="BT6" s="67"/>
      <c r="BU6" s="67"/>
      <c r="BV6" s="67"/>
      <c r="BW6" s="67"/>
      <c r="BX6" s="67"/>
      <c r="BY6" s="69"/>
      <c r="BZ6" s="70"/>
      <c r="CA6" s="71"/>
      <c r="CB6" s="72"/>
      <c r="CC6" s="65"/>
      <c r="CD6" s="66"/>
      <c r="CE6" s="67"/>
      <c r="CF6" s="67"/>
      <c r="CG6" s="67"/>
      <c r="CH6" s="67"/>
      <c r="CI6" s="67"/>
      <c r="CJ6" s="69"/>
      <c r="CK6" s="70"/>
      <c r="CL6" s="71"/>
      <c r="CM6" s="72"/>
      <c r="CN6" s="65"/>
      <c r="CO6" s="66"/>
      <c r="CP6" s="67"/>
      <c r="CQ6" s="67"/>
      <c r="CR6" s="67"/>
      <c r="CS6" s="67"/>
      <c r="CT6" s="67"/>
      <c r="CU6" s="69"/>
      <c r="CV6" s="70"/>
      <c r="CW6" s="71"/>
      <c r="CX6" s="72"/>
      <c r="CY6" s="65"/>
      <c r="CZ6" s="66"/>
      <c r="DA6" s="67"/>
      <c r="DB6" s="67"/>
      <c r="DC6" s="67"/>
      <c r="DD6" s="67"/>
      <c r="DE6" s="67"/>
      <c r="DF6" s="69"/>
      <c r="DG6" s="70"/>
      <c r="DH6" s="71"/>
      <c r="DI6" s="72"/>
    </row>
    <row r="7" spans="1:113" ht="12.75">
      <c r="A7" s="26">
        <v>8</v>
      </c>
      <c r="B7" s="9" t="s">
        <v>92</v>
      </c>
      <c r="C7" s="9"/>
      <c r="D7" s="10"/>
      <c r="E7" s="10" t="s">
        <v>12</v>
      </c>
      <c r="F7" s="21" t="s">
        <v>20</v>
      </c>
      <c r="G7" s="22">
        <f>IF(AND(OR($G$2="Y",$H$2="Y"),I7&lt;5,J7&lt;5),IF(AND(I7=I5,J7=J5),G5+1,1),"")</f>
      </c>
      <c r="H7" s="17">
        <f>IF(AND($H$2="Y",J7&gt;0,OR(AND(G7=1,G21=10),AND(G7=2,G33=20),AND(G7=3,G43=30),AND(G7=4,G52=40),AND(G7=5,G61=50),AND(G7=6,G70=60),AND(G7=7,G79=70),AND(G7=8,G88=80),AND(G7=9,G97=90),AND(G7=10,G106=100))),VLOOKUP(J7-1,SortLookup!$A$13:$B$16,2,FALSE),"")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4</v>
      </c>
      <c r="K7" s="29">
        <f>L7+M7+N7</f>
        <v>98.87</v>
      </c>
      <c r="L7" s="30">
        <f>AB7+AO7+BA7+BM7+BY7+CJ7+CU7+DF7</f>
        <v>73.37</v>
      </c>
      <c r="M7" s="8">
        <f>AD7+AQ7+BC7+BO7+CA7+CL7+CW7+DH7</f>
        <v>0</v>
      </c>
      <c r="N7" s="31">
        <f>O7/2</f>
        <v>25.5</v>
      </c>
      <c r="O7" s="32">
        <f>W7+AJ7+AV7+BH7+BT7+CE7+CP7+DA7</f>
        <v>51</v>
      </c>
      <c r="P7" s="24">
        <v>7.62</v>
      </c>
      <c r="Q7" s="1"/>
      <c r="R7" s="1"/>
      <c r="S7" s="1"/>
      <c r="T7" s="1"/>
      <c r="U7" s="1"/>
      <c r="V7" s="1"/>
      <c r="W7" s="2">
        <v>13</v>
      </c>
      <c r="X7" s="2"/>
      <c r="Y7" s="2"/>
      <c r="Z7" s="2"/>
      <c r="AA7" s="25"/>
      <c r="AB7" s="7">
        <f>P7+Q7+R7+S7+T7+U7+V7</f>
        <v>7.62</v>
      </c>
      <c r="AC7" s="19">
        <f>W7/2</f>
        <v>6.5</v>
      </c>
      <c r="AD7" s="6">
        <f>(X7*3)+(Y7*5)+(Z7*5)+(AA7*20)</f>
        <v>0</v>
      </c>
      <c r="AE7" s="20">
        <f>AB7+AC7+AD7</f>
        <v>14.12</v>
      </c>
      <c r="AF7" s="24">
        <v>22.91</v>
      </c>
      <c r="AG7" s="1"/>
      <c r="AH7" s="1"/>
      <c r="AI7" s="1"/>
      <c r="AJ7" s="2">
        <v>20</v>
      </c>
      <c r="AK7" s="2"/>
      <c r="AL7" s="2"/>
      <c r="AM7" s="2"/>
      <c r="AN7" s="2"/>
      <c r="AO7" s="7">
        <f>AF7+AG7+AH7+AI7</f>
        <v>22.91</v>
      </c>
      <c r="AP7" s="19">
        <f>AJ7/2</f>
        <v>10</v>
      </c>
      <c r="AQ7" s="6">
        <f>(AK7*3)+(AL7*5)+(AM7*5)+(AN7*20)</f>
        <v>0</v>
      </c>
      <c r="AR7" s="20">
        <f>AO7+AP7+AQ7</f>
        <v>32.91</v>
      </c>
      <c r="AS7" s="24">
        <v>24.65</v>
      </c>
      <c r="AT7" s="1"/>
      <c r="AU7" s="1"/>
      <c r="AV7" s="2">
        <v>9</v>
      </c>
      <c r="AW7" s="2"/>
      <c r="AX7" s="2"/>
      <c r="AY7" s="2"/>
      <c r="AZ7" s="2"/>
      <c r="BA7" s="7">
        <f>AS7+AT7+AU7</f>
        <v>24.65</v>
      </c>
      <c r="BB7" s="19">
        <f>AV7/2</f>
        <v>4.5</v>
      </c>
      <c r="BC7" s="6">
        <f>(AW7*3)+(AX7*5)+(AY7*5)+(AZ7*20)</f>
        <v>0</v>
      </c>
      <c r="BD7" s="20">
        <f>BA7+BB7+BC7</f>
        <v>29.15</v>
      </c>
      <c r="BE7" s="24">
        <v>6.26</v>
      </c>
      <c r="BF7" s="1">
        <v>11.93</v>
      </c>
      <c r="BG7" s="1"/>
      <c r="BH7" s="2">
        <v>9</v>
      </c>
      <c r="BI7" s="2"/>
      <c r="BJ7" s="2"/>
      <c r="BK7" s="2"/>
      <c r="BL7" s="2"/>
      <c r="BM7" s="7">
        <f>BE7+BF7+BG7</f>
        <v>18.19</v>
      </c>
      <c r="BN7" s="19">
        <f>BH7/2</f>
        <v>4.5</v>
      </c>
      <c r="BO7" s="6">
        <f>(BI7*3)+(BJ7*5)+(BK7*5)+(BL7*20)</f>
        <v>0</v>
      </c>
      <c r="BP7" s="20">
        <f>BM7+BN7+BO7</f>
        <v>22.69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s="73" customFormat="1" ht="12.75">
      <c r="A8" s="52"/>
      <c r="B8" s="53"/>
      <c r="C8" s="53"/>
      <c r="D8" s="54"/>
      <c r="E8" s="54"/>
      <c r="F8" s="55"/>
      <c r="G8" s="56"/>
      <c r="H8" s="57"/>
      <c r="I8" s="58"/>
      <c r="J8" s="59"/>
      <c r="K8" s="60"/>
      <c r="L8" s="61"/>
      <c r="M8" s="62"/>
      <c r="N8" s="63"/>
      <c r="O8" s="64"/>
      <c r="P8" s="65"/>
      <c r="Q8" s="66"/>
      <c r="R8" s="66"/>
      <c r="S8" s="66"/>
      <c r="T8" s="66"/>
      <c r="U8" s="66"/>
      <c r="V8" s="66"/>
      <c r="W8" s="67"/>
      <c r="X8" s="67"/>
      <c r="Y8" s="67"/>
      <c r="Z8" s="67"/>
      <c r="AA8" s="68"/>
      <c r="AB8" s="69"/>
      <c r="AC8" s="70"/>
      <c r="AD8" s="71"/>
      <c r="AE8" s="72"/>
      <c r="AF8" s="65"/>
      <c r="AG8" s="66"/>
      <c r="AH8" s="66"/>
      <c r="AI8" s="66"/>
      <c r="AJ8" s="67"/>
      <c r="AK8" s="67"/>
      <c r="AL8" s="67"/>
      <c r="AM8" s="67"/>
      <c r="AN8" s="67"/>
      <c r="AO8" s="69"/>
      <c r="AP8" s="70"/>
      <c r="AQ8" s="71"/>
      <c r="AR8" s="72"/>
      <c r="AS8" s="65"/>
      <c r="AT8" s="66"/>
      <c r="AU8" s="66"/>
      <c r="AV8" s="67"/>
      <c r="AW8" s="67"/>
      <c r="AX8" s="67"/>
      <c r="AY8" s="67"/>
      <c r="AZ8" s="67"/>
      <c r="BA8" s="69"/>
      <c r="BB8" s="70"/>
      <c r="BC8" s="71"/>
      <c r="BD8" s="72"/>
      <c r="BE8" s="65"/>
      <c r="BF8" s="66"/>
      <c r="BG8" s="66"/>
      <c r="BH8" s="67"/>
      <c r="BI8" s="67"/>
      <c r="BJ8" s="67"/>
      <c r="BK8" s="67"/>
      <c r="BL8" s="67"/>
      <c r="BM8" s="69"/>
      <c r="BN8" s="70"/>
      <c r="BO8" s="71"/>
      <c r="BP8" s="72"/>
      <c r="BQ8" s="65"/>
      <c r="BR8" s="66"/>
      <c r="BS8" s="66"/>
      <c r="BT8" s="67"/>
      <c r="BU8" s="67"/>
      <c r="BV8" s="67"/>
      <c r="BW8" s="67"/>
      <c r="BX8" s="67"/>
      <c r="BY8" s="69"/>
      <c r="BZ8" s="70"/>
      <c r="CA8" s="71"/>
      <c r="CB8" s="72"/>
      <c r="CC8" s="65"/>
      <c r="CD8" s="66"/>
      <c r="CE8" s="67"/>
      <c r="CF8" s="67"/>
      <c r="CG8" s="67"/>
      <c r="CH8" s="67"/>
      <c r="CI8" s="67"/>
      <c r="CJ8" s="69"/>
      <c r="CK8" s="70"/>
      <c r="CL8" s="71"/>
      <c r="CM8" s="72"/>
      <c r="CN8" s="65"/>
      <c r="CO8" s="66"/>
      <c r="CP8" s="67"/>
      <c r="CQ8" s="67"/>
      <c r="CR8" s="67"/>
      <c r="CS8" s="67"/>
      <c r="CT8" s="67"/>
      <c r="CU8" s="69"/>
      <c r="CV8" s="70"/>
      <c r="CW8" s="71"/>
      <c r="CX8" s="72"/>
      <c r="CY8" s="65"/>
      <c r="CZ8" s="66"/>
      <c r="DA8" s="67"/>
      <c r="DB8" s="67"/>
      <c r="DC8" s="67"/>
      <c r="DD8" s="67"/>
      <c r="DE8" s="67"/>
      <c r="DF8" s="69"/>
      <c r="DG8" s="70"/>
      <c r="DH8" s="71"/>
      <c r="DI8" s="72"/>
    </row>
    <row r="9" spans="1:113" ht="12.75">
      <c r="A9" s="26">
        <v>13</v>
      </c>
      <c r="B9" s="9" t="s">
        <v>97</v>
      </c>
      <c r="C9" s="9"/>
      <c r="D9" s="10"/>
      <c r="E9" s="10" t="s">
        <v>12</v>
      </c>
      <c r="F9" s="21" t="s">
        <v>86</v>
      </c>
      <c r="G9" s="22">
        <f>IF(AND(OR($G$2="Y",$H$2="Y"),I9&lt;5,J9&lt;5),IF(AND(I9=I7,J9=J7),G7+1,1),"")</f>
      </c>
      <c r="H9" s="17">
        <f>IF(AND($H$2="Y",J9&gt;0,OR(AND(G9=1,G23=10),AND(G9=2,G34=20),AND(G9=3,G44=30),AND(G9=4,G53=40),AND(G9=5,G62=50),AND(G9=6,G71=60),AND(G9=7,G80=70),AND(G9=8,G89=80),AND(G9=9,G98=90),AND(G9=10,G107=100))),VLOOKUP(J9-1,SortLookup!$A$13:$B$16,2,FALSE),"")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68.45</v>
      </c>
      <c r="L9" s="30">
        <f>AB9+AO9+BA9+BM9+BY9+CJ9+CU9+DF9</f>
        <v>58.45</v>
      </c>
      <c r="M9" s="8">
        <f>AD9+AQ9+BC9+BO9+CA9+CL9+CW9+DH9</f>
        <v>0</v>
      </c>
      <c r="N9" s="31">
        <f>O9/2</f>
        <v>10</v>
      </c>
      <c r="O9" s="32">
        <f>W9+AJ9+AV9+BH9+BT9+CE9+CP9+DA9</f>
        <v>20</v>
      </c>
      <c r="P9" s="24">
        <v>6.75</v>
      </c>
      <c r="Q9" s="1"/>
      <c r="R9" s="1"/>
      <c r="S9" s="1"/>
      <c r="T9" s="1"/>
      <c r="U9" s="1"/>
      <c r="V9" s="1"/>
      <c r="W9" s="2">
        <v>0</v>
      </c>
      <c r="X9" s="2"/>
      <c r="Y9" s="2"/>
      <c r="Z9" s="2"/>
      <c r="AA9" s="25"/>
      <c r="AB9" s="7">
        <f>P9+Q9+R9+S9+T9+U9+V9</f>
        <v>6.75</v>
      </c>
      <c r="AC9" s="19">
        <f>W9/2</f>
        <v>0</v>
      </c>
      <c r="AD9" s="6">
        <f>(X9*3)+(Y9*5)+(Z9*5)+(AA9*20)</f>
        <v>0</v>
      </c>
      <c r="AE9" s="20">
        <f>AB9+AC9+AD9</f>
        <v>6.75</v>
      </c>
      <c r="AF9" s="24">
        <v>17.47</v>
      </c>
      <c r="AG9" s="1"/>
      <c r="AH9" s="1"/>
      <c r="AI9" s="1"/>
      <c r="AJ9" s="2">
        <v>1</v>
      </c>
      <c r="AK9" s="2"/>
      <c r="AL9" s="2"/>
      <c r="AM9" s="2"/>
      <c r="AN9" s="2"/>
      <c r="AO9" s="7">
        <f>AF9+AG9+AH9+AI9</f>
        <v>17.47</v>
      </c>
      <c r="AP9" s="19">
        <f>AJ9/2</f>
        <v>0.5</v>
      </c>
      <c r="AQ9" s="6">
        <f>(AK9*3)+(AL9*5)+(AM9*5)+(AN9*20)</f>
        <v>0</v>
      </c>
      <c r="AR9" s="20">
        <f>AO9+AP9+AQ9</f>
        <v>17.97</v>
      </c>
      <c r="AS9" s="24">
        <v>18.83</v>
      </c>
      <c r="AT9" s="1"/>
      <c r="AU9" s="1"/>
      <c r="AV9" s="2">
        <v>12</v>
      </c>
      <c r="AW9" s="2"/>
      <c r="AX9" s="2"/>
      <c r="AY9" s="2"/>
      <c r="AZ9" s="2"/>
      <c r="BA9" s="7">
        <f>AS9+AT9+AU9</f>
        <v>18.83</v>
      </c>
      <c r="BB9" s="19">
        <f>AV9/2</f>
        <v>6</v>
      </c>
      <c r="BC9" s="6">
        <f>(AW9*3)+(AX9*5)+(AY9*5)+(AZ9*20)</f>
        <v>0</v>
      </c>
      <c r="BD9" s="20">
        <f>BA9+BB9+BC9</f>
        <v>24.83</v>
      </c>
      <c r="BE9" s="24">
        <v>5.23</v>
      </c>
      <c r="BF9" s="1">
        <v>10.17</v>
      </c>
      <c r="BG9" s="1"/>
      <c r="BH9" s="2">
        <v>7</v>
      </c>
      <c r="BI9" s="2"/>
      <c r="BJ9" s="2"/>
      <c r="BK9" s="2"/>
      <c r="BL9" s="2"/>
      <c r="BM9" s="7">
        <f>BE9+BF9+BG9</f>
        <v>15.4</v>
      </c>
      <c r="BN9" s="19">
        <f>BH9/2</f>
        <v>3.5</v>
      </c>
      <c r="BO9" s="6">
        <f>(BI9*3)+(BJ9*5)+(BK9*5)+(BL9*20)</f>
        <v>0</v>
      </c>
      <c r="BP9" s="20">
        <f>BM9+BN9+BO9</f>
        <v>18.9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ht="12.75">
      <c r="A10" s="26">
        <v>22</v>
      </c>
      <c r="B10" s="9" t="s">
        <v>106</v>
      </c>
      <c r="C10" s="9"/>
      <c r="D10" s="10"/>
      <c r="E10" s="10" t="s">
        <v>12</v>
      </c>
      <c r="F10" s="21" t="s">
        <v>86</v>
      </c>
      <c r="G10" s="22">
        <f>IF(AND(OR($G$2="Y",$H$2="Y"),I10&lt;5,J10&lt;5),IF(AND(I10=I9,J10=J9),G9+1,1),"")</f>
      </c>
      <c r="H10" s="17">
        <f>IF(AND($H$2="Y",J10&gt;0,OR(AND(G10=1,G24=10),AND(G10=2,G35=20),AND(G10=3,G45=30),AND(G10=4,G54=40),AND(G10=5,G63=50),AND(G10=6,G72=60),AND(G10=7,G81=70),AND(G10=8,G90=80),AND(G10=9,G99=90),AND(G10=10,G108=100))),VLOOKUP(J10-1,SortLookup!$A$13:$B$16,2,FALSE),"")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29">
        <f>L10+M10+N10</f>
        <v>99.67</v>
      </c>
      <c r="L10" s="30">
        <f>AB10+AO10+BA10+BM10+BY10+CJ10+CU10+DF10</f>
        <v>60.67</v>
      </c>
      <c r="M10" s="8">
        <f>AD10+AQ10+BC10+BO10+CA10+CL10+CW10+DH10</f>
        <v>5</v>
      </c>
      <c r="N10" s="31">
        <f>O10/2</f>
        <v>34</v>
      </c>
      <c r="O10" s="32">
        <f>W10+AJ10+AV10+BH10+BT10+CE10+CP10+DA10</f>
        <v>68</v>
      </c>
      <c r="P10" s="24">
        <v>6.44</v>
      </c>
      <c r="Q10" s="1"/>
      <c r="R10" s="1"/>
      <c r="S10" s="1"/>
      <c r="T10" s="1"/>
      <c r="U10" s="1"/>
      <c r="V10" s="1"/>
      <c r="W10" s="2">
        <v>18</v>
      </c>
      <c r="X10" s="2"/>
      <c r="Y10" s="2"/>
      <c r="Z10" s="2"/>
      <c r="AA10" s="25"/>
      <c r="AB10" s="7">
        <f>P10+Q10+R10+S10+T10+U10+V10</f>
        <v>6.44</v>
      </c>
      <c r="AC10" s="19">
        <f>W10/2</f>
        <v>9</v>
      </c>
      <c r="AD10" s="6">
        <f>(X10*3)+(Y10*5)+(Z10*5)+(AA10*20)</f>
        <v>0</v>
      </c>
      <c r="AE10" s="20">
        <f>AB10+AC10+AD10</f>
        <v>15.44</v>
      </c>
      <c r="AF10" s="24">
        <v>16.89</v>
      </c>
      <c r="AG10" s="1"/>
      <c r="AH10" s="1"/>
      <c r="AI10" s="1"/>
      <c r="AJ10" s="2">
        <v>18</v>
      </c>
      <c r="AK10" s="2"/>
      <c r="AL10" s="2"/>
      <c r="AM10" s="2"/>
      <c r="AN10" s="2"/>
      <c r="AO10" s="7">
        <f>AF10+AG10+AH10+AI10</f>
        <v>16.89</v>
      </c>
      <c r="AP10" s="19">
        <f>AJ10/2</f>
        <v>9</v>
      </c>
      <c r="AQ10" s="6">
        <f>(AK10*3)+(AL10*5)+(AM10*5)+(AN10*20)</f>
        <v>0</v>
      </c>
      <c r="AR10" s="20">
        <f>AO10+AP10+AQ10</f>
        <v>25.89</v>
      </c>
      <c r="AS10" s="24">
        <v>19.44</v>
      </c>
      <c r="AT10" s="1"/>
      <c r="AU10" s="1"/>
      <c r="AV10" s="2">
        <v>20</v>
      </c>
      <c r="AW10" s="2"/>
      <c r="AX10" s="2"/>
      <c r="AY10" s="2">
        <v>1</v>
      </c>
      <c r="AZ10" s="2"/>
      <c r="BA10" s="7">
        <f>AS10+AT10+AU10</f>
        <v>19.44</v>
      </c>
      <c r="BB10" s="19">
        <f>AV10/2</f>
        <v>10</v>
      </c>
      <c r="BC10" s="6">
        <f>(AW10*3)+(AX10*5)+(AY10*5)+(AZ10*20)</f>
        <v>5</v>
      </c>
      <c r="BD10" s="20">
        <f>BA10+BB10+BC10</f>
        <v>34.44</v>
      </c>
      <c r="BE10" s="24">
        <v>9.42</v>
      </c>
      <c r="BF10" s="1">
        <v>8.48</v>
      </c>
      <c r="BG10" s="1"/>
      <c r="BH10" s="2">
        <v>12</v>
      </c>
      <c r="BI10" s="2"/>
      <c r="BJ10" s="2"/>
      <c r="BK10" s="2"/>
      <c r="BL10" s="2"/>
      <c r="BM10" s="7">
        <f>BE10+BF10+BG10</f>
        <v>17.9</v>
      </c>
      <c r="BN10" s="19">
        <f>BH10/2</f>
        <v>6</v>
      </c>
      <c r="BO10" s="6">
        <f>(BI10*3)+(BJ10*5)+(BK10*5)+(BL10*20)</f>
        <v>0</v>
      </c>
      <c r="BP10" s="20">
        <f>BM10+BN10+BO10</f>
        <v>23.9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ht="12.75">
      <c r="A11" s="26">
        <v>5</v>
      </c>
      <c r="B11" s="9" t="s">
        <v>89</v>
      </c>
      <c r="C11" s="9"/>
      <c r="D11" s="10"/>
      <c r="E11" s="10" t="s">
        <v>12</v>
      </c>
      <c r="F11" s="21" t="s">
        <v>86</v>
      </c>
      <c r="G11" s="22">
        <f>IF(AND(OR($G$2="Y",$H$2="Y"),I11&lt;5,J11&lt;5),IF(AND(I11=I10,J11=J10),G10+1,1),"")</f>
      </c>
      <c r="H11" s="17">
        <f>IF(AND($H$2="Y",J11&gt;0,OR(AND(G11=1,G25=10),AND(G11=2,G36=20),AND(G11=3,G46=30),AND(G11=4,G55=40),AND(G11=5,G64=50),AND(G11=6,G73=60),AND(G11=7,G82=70),AND(G11=8,G91=80),AND(G11=9,G100=90),AND(G11=10,G109=100))),VLOOKUP(J11-1,SortLookup!$A$13:$B$16,2,FALSE),"")</f>
      </c>
      <c r="I11" s="16">
        <f>IF(ISNA(VLOOKUP(E11,SortLookup!$A$1:$B$5,2,FALSE))," ",VLOOKUP(E11,SortLookup!$A$1:$B$5,2,FALSE))</f>
        <v>0</v>
      </c>
      <c r="J11" s="23" t="str">
        <f>IF(ISNA(VLOOKUP(F11,SortLookup!$A$7:$B$11,2,FALSE))," ",VLOOKUP(F11,SortLookup!$A$7:$B$11,2,FALSE))</f>
        <v> </v>
      </c>
      <c r="K11" s="29">
        <f>L11+M11+N11</f>
        <v>104.67</v>
      </c>
      <c r="L11" s="30">
        <f>AB11+AO11+BA11+BM11+BY11+CJ11+CU11+DF11</f>
        <v>82.67</v>
      </c>
      <c r="M11" s="8">
        <f>AD11+AQ11+BC11+BO11+CA11+CL11+CW11+DH11</f>
        <v>3</v>
      </c>
      <c r="N11" s="31">
        <f>O11/2</f>
        <v>19</v>
      </c>
      <c r="O11" s="32">
        <f>W11+AJ11+AV11+BH11+BT11+CE11+CP11+DA11</f>
        <v>38</v>
      </c>
      <c r="P11" s="24">
        <v>10.98</v>
      </c>
      <c r="Q11" s="1"/>
      <c r="R11" s="1"/>
      <c r="S11" s="1"/>
      <c r="T11" s="1"/>
      <c r="U11" s="1"/>
      <c r="V11" s="1"/>
      <c r="W11" s="2">
        <v>9</v>
      </c>
      <c r="X11" s="2"/>
      <c r="Y11" s="2"/>
      <c r="Z11" s="2"/>
      <c r="AA11" s="25"/>
      <c r="AB11" s="7">
        <f>P11+Q11+R11+S11+T11+U11+V11</f>
        <v>10.98</v>
      </c>
      <c r="AC11" s="19">
        <f>W11/2</f>
        <v>4.5</v>
      </c>
      <c r="AD11" s="6">
        <f>(X11*3)+(Y11*5)+(Z11*5)+(AA11*20)</f>
        <v>0</v>
      </c>
      <c r="AE11" s="20">
        <f>AB11+AC11+AD11</f>
        <v>15.48</v>
      </c>
      <c r="AF11" s="24">
        <v>20.95</v>
      </c>
      <c r="AG11" s="1"/>
      <c r="AH11" s="1"/>
      <c r="AI11" s="1"/>
      <c r="AJ11" s="2">
        <v>9</v>
      </c>
      <c r="AK11" s="2">
        <v>1</v>
      </c>
      <c r="AL11" s="2"/>
      <c r="AM11" s="2"/>
      <c r="AN11" s="2"/>
      <c r="AO11" s="7">
        <f>AF11+AG11+AH11+AI11</f>
        <v>20.95</v>
      </c>
      <c r="AP11" s="19">
        <f>AJ11/2</f>
        <v>4.5</v>
      </c>
      <c r="AQ11" s="6">
        <f>(AK11*3)+(AL11*5)+(AM11*5)+(AN11*20)</f>
        <v>3</v>
      </c>
      <c r="AR11" s="20">
        <f>AO11+AP11+AQ11</f>
        <v>28.45</v>
      </c>
      <c r="AS11" s="24">
        <v>33.53</v>
      </c>
      <c r="AT11" s="1"/>
      <c r="AU11" s="1"/>
      <c r="AV11" s="2">
        <v>8</v>
      </c>
      <c r="AW11" s="2"/>
      <c r="AX11" s="2"/>
      <c r="AY11" s="2"/>
      <c r="AZ11" s="2"/>
      <c r="BA11" s="7">
        <f>AS11+AT11+AU11</f>
        <v>33.53</v>
      </c>
      <c r="BB11" s="19">
        <f>AV11/2</f>
        <v>4</v>
      </c>
      <c r="BC11" s="6">
        <f>(AW11*3)+(AX11*5)+(AY11*5)+(AZ11*20)</f>
        <v>0</v>
      </c>
      <c r="BD11" s="20">
        <f>BA11+BB11+BC11</f>
        <v>37.53</v>
      </c>
      <c r="BE11" s="24">
        <v>8.1</v>
      </c>
      <c r="BF11" s="1">
        <v>9.11</v>
      </c>
      <c r="BG11" s="1"/>
      <c r="BH11" s="2">
        <v>12</v>
      </c>
      <c r="BI11" s="2"/>
      <c r="BJ11" s="2"/>
      <c r="BK11" s="2"/>
      <c r="BL11" s="2"/>
      <c r="BM11" s="7">
        <f>BE11+BF11+BG11</f>
        <v>17.21</v>
      </c>
      <c r="BN11" s="19">
        <f>BH11/2</f>
        <v>6</v>
      </c>
      <c r="BO11" s="6">
        <f>(BI11*3)+(BJ11*5)+(BK11*5)+(BL11*20)</f>
        <v>0</v>
      </c>
      <c r="BP11" s="20">
        <f>BM11+BN11+BO11</f>
        <v>23.21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s="95" customFormat="1" ht="12.75">
      <c r="A12" s="74"/>
      <c r="B12" s="75"/>
      <c r="C12" s="75"/>
      <c r="D12" s="76"/>
      <c r="E12" s="76"/>
      <c r="F12" s="77"/>
      <c r="G12" s="78"/>
      <c r="H12" s="79"/>
      <c r="I12" s="80"/>
      <c r="J12" s="81"/>
      <c r="K12" s="82"/>
      <c r="L12" s="83"/>
      <c r="M12" s="84"/>
      <c r="N12" s="85"/>
      <c r="O12" s="86"/>
      <c r="P12" s="87"/>
      <c r="Q12" s="88"/>
      <c r="R12" s="88"/>
      <c r="S12" s="88"/>
      <c r="T12" s="88"/>
      <c r="U12" s="88"/>
      <c r="V12" s="88"/>
      <c r="W12" s="89"/>
      <c r="X12" s="89"/>
      <c r="Y12" s="89"/>
      <c r="Z12" s="89"/>
      <c r="AA12" s="90"/>
      <c r="AB12" s="91"/>
      <c r="AC12" s="92"/>
      <c r="AD12" s="93"/>
      <c r="AE12" s="94"/>
      <c r="AF12" s="87"/>
      <c r="AG12" s="88"/>
      <c r="AH12" s="88"/>
      <c r="AI12" s="88"/>
      <c r="AJ12" s="89"/>
      <c r="AK12" s="89"/>
      <c r="AL12" s="89"/>
      <c r="AM12" s="89"/>
      <c r="AN12" s="89"/>
      <c r="AO12" s="91"/>
      <c r="AP12" s="92"/>
      <c r="AQ12" s="93"/>
      <c r="AR12" s="94"/>
      <c r="AS12" s="87"/>
      <c r="AT12" s="88"/>
      <c r="AU12" s="88"/>
      <c r="AV12" s="89"/>
      <c r="AW12" s="89"/>
      <c r="AX12" s="89"/>
      <c r="AY12" s="89"/>
      <c r="AZ12" s="89"/>
      <c r="BA12" s="91"/>
      <c r="BB12" s="92"/>
      <c r="BC12" s="93"/>
      <c r="BD12" s="94"/>
      <c r="BE12" s="87"/>
      <c r="BF12" s="88"/>
      <c r="BG12" s="88"/>
      <c r="BH12" s="89"/>
      <c r="BI12" s="89"/>
      <c r="BJ12" s="89"/>
      <c r="BK12" s="89"/>
      <c r="BL12" s="89"/>
      <c r="BM12" s="91"/>
      <c r="BN12" s="92"/>
      <c r="BO12" s="93"/>
      <c r="BP12" s="94"/>
      <c r="BQ12" s="87"/>
      <c r="BR12" s="88"/>
      <c r="BS12" s="88"/>
      <c r="BT12" s="89"/>
      <c r="BU12" s="89"/>
      <c r="BV12" s="89"/>
      <c r="BW12" s="89"/>
      <c r="BX12" s="89"/>
      <c r="BY12" s="91"/>
      <c r="BZ12" s="92"/>
      <c r="CA12" s="93"/>
      <c r="CB12" s="94"/>
      <c r="CC12" s="87"/>
      <c r="CD12" s="88"/>
      <c r="CE12" s="89"/>
      <c r="CF12" s="89"/>
      <c r="CG12" s="89"/>
      <c r="CH12" s="89"/>
      <c r="CI12" s="89"/>
      <c r="CJ12" s="91"/>
      <c r="CK12" s="92"/>
      <c r="CL12" s="93"/>
      <c r="CM12" s="94"/>
      <c r="CN12" s="87"/>
      <c r="CO12" s="88"/>
      <c r="CP12" s="89"/>
      <c r="CQ12" s="89"/>
      <c r="CR12" s="89"/>
      <c r="CS12" s="89"/>
      <c r="CT12" s="89"/>
      <c r="CU12" s="91"/>
      <c r="CV12" s="92"/>
      <c r="CW12" s="93"/>
      <c r="CX12" s="94"/>
      <c r="CY12" s="87"/>
      <c r="CZ12" s="88"/>
      <c r="DA12" s="89"/>
      <c r="DB12" s="89"/>
      <c r="DC12" s="89"/>
      <c r="DD12" s="89"/>
      <c r="DE12" s="89"/>
      <c r="DF12" s="91"/>
      <c r="DG12" s="92"/>
      <c r="DH12" s="93"/>
      <c r="DI12" s="94"/>
    </row>
    <row r="13" spans="1:113" ht="12.75">
      <c r="A13" s="26">
        <v>25</v>
      </c>
      <c r="B13" s="9" t="s">
        <v>109</v>
      </c>
      <c r="C13" s="9"/>
      <c r="D13" s="10"/>
      <c r="E13" s="10" t="s">
        <v>13</v>
      </c>
      <c r="F13" s="21" t="s">
        <v>18</v>
      </c>
      <c r="G13" s="22">
        <f>IF(AND(OR($G$2="Y",$H$2="Y"),I13&lt;5,J13&lt;5),IF(AND(I13=I11,J13=J11),G11+1,1),"")</f>
      </c>
      <c r="H13" s="17">
        <f>IF(AND($H$2="Y",J13&gt;0,OR(AND(G13=1,G26=10),AND(G13=2,G37=20),AND(G13=3,G47=30),AND(G13=4,G56=40),AND(G13=5,G65=50),AND(G13=6,G74=60),AND(G13=7,G83=70),AND(G13=8,G92=80),AND(G13=9,G101=90),AND(G13=10,G110=100))),VLOOKUP(J13-1,SortLookup!$A$13:$B$16,2,FALSE),"")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2</v>
      </c>
      <c r="K13" s="29">
        <f>L13+M13+N13</f>
        <v>52.29</v>
      </c>
      <c r="L13" s="30">
        <f>AB13+AO13+BA13+BM13+BY13+CJ13+CU13+DF13</f>
        <v>47.79</v>
      </c>
      <c r="M13" s="8">
        <f>AD13+AQ13+BC13+BO13+CA13+CL13+CW13+DH13</f>
        <v>0</v>
      </c>
      <c r="N13" s="31">
        <f>O13/2</f>
        <v>4.5</v>
      </c>
      <c r="O13" s="32">
        <f>W13+AJ13+AV13+BH13+BT13+CE13+CP13+DA13</f>
        <v>9</v>
      </c>
      <c r="P13" s="24">
        <v>5.12</v>
      </c>
      <c r="Q13" s="1"/>
      <c r="R13" s="1"/>
      <c r="S13" s="1"/>
      <c r="T13" s="1"/>
      <c r="U13" s="1"/>
      <c r="V13" s="1"/>
      <c r="W13" s="2">
        <v>1</v>
      </c>
      <c r="X13" s="2"/>
      <c r="Y13" s="2"/>
      <c r="Z13" s="2"/>
      <c r="AA13" s="25"/>
      <c r="AB13" s="7">
        <f>P13+Q13+R13+S13+T13+U13+V13</f>
        <v>5.12</v>
      </c>
      <c r="AC13" s="19">
        <f>W13/2</f>
        <v>0.5</v>
      </c>
      <c r="AD13" s="6">
        <f>(X13*3)+(Y13*5)+(Z13*5)+(AA13*20)</f>
        <v>0</v>
      </c>
      <c r="AE13" s="20">
        <f>AB13+AC13+AD13</f>
        <v>5.62</v>
      </c>
      <c r="AF13" s="24">
        <v>15.81</v>
      </c>
      <c r="AG13" s="1"/>
      <c r="AH13" s="1"/>
      <c r="AI13" s="1"/>
      <c r="AJ13" s="2">
        <v>6</v>
      </c>
      <c r="AK13" s="2"/>
      <c r="AL13" s="2"/>
      <c r="AM13" s="2"/>
      <c r="AN13" s="2"/>
      <c r="AO13" s="7">
        <f>AF13+AG13+AH13+AI13</f>
        <v>15.81</v>
      </c>
      <c r="AP13" s="19">
        <f>AJ13/2</f>
        <v>3</v>
      </c>
      <c r="AQ13" s="6">
        <f>(AK13*3)+(AL13*5)+(AM13*5)+(AN13*20)</f>
        <v>0</v>
      </c>
      <c r="AR13" s="20">
        <f>AO13+AP13+AQ13</f>
        <v>18.81</v>
      </c>
      <c r="AS13" s="24">
        <v>14.96</v>
      </c>
      <c r="AT13" s="1"/>
      <c r="AU13" s="1"/>
      <c r="AV13" s="2">
        <v>0</v>
      </c>
      <c r="AW13" s="2"/>
      <c r="AX13" s="2"/>
      <c r="AY13" s="2"/>
      <c r="AZ13" s="2"/>
      <c r="BA13" s="7">
        <f>AS13+AT13+AU13</f>
        <v>14.96</v>
      </c>
      <c r="BB13" s="19">
        <f>AV13/2</f>
        <v>0</v>
      </c>
      <c r="BC13" s="6">
        <f>(AW13*3)+(AX13*5)+(AY13*5)+(AZ13*20)</f>
        <v>0</v>
      </c>
      <c r="BD13" s="20">
        <f>BA13+BB13+BC13</f>
        <v>14.96</v>
      </c>
      <c r="BE13" s="24">
        <v>4.33</v>
      </c>
      <c r="BF13" s="1">
        <v>7.57</v>
      </c>
      <c r="BG13" s="1"/>
      <c r="BH13" s="2">
        <v>2</v>
      </c>
      <c r="BI13" s="2"/>
      <c r="BJ13" s="2"/>
      <c r="BK13" s="2"/>
      <c r="BL13" s="2"/>
      <c r="BM13" s="7">
        <f>BE13+BF13+BG13</f>
        <v>11.9</v>
      </c>
      <c r="BN13" s="19">
        <f>BH13/2</f>
        <v>1</v>
      </c>
      <c r="BO13" s="6">
        <f>(BI13*3)+(BJ13*5)+(BK13*5)+(BL13*20)</f>
        <v>0</v>
      </c>
      <c r="BP13" s="20">
        <f>BM13+BN13+BO13</f>
        <v>12.9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ht="12.75">
      <c r="A14" s="26">
        <v>16</v>
      </c>
      <c r="B14" s="9" t="s">
        <v>100</v>
      </c>
      <c r="C14" s="9"/>
      <c r="D14" s="10"/>
      <c r="E14" s="10" t="s">
        <v>13</v>
      </c>
      <c r="F14" s="21" t="s">
        <v>18</v>
      </c>
      <c r="G14" s="22">
        <f>IF(AND(OR($G$2="Y",$H$2="Y"),I14&lt;5,J14&lt;5),IF(AND(I14=I13,J14=J13),G13+1,1),"")</f>
      </c>
      <c r="H14" s="17">
        <f>IF(AND($H$2="Y",J14&gt;0,OR(AND(G14=1,G27=10),AND(G14=2,G39=20),AND(G14=3,G48=30),AND(G14=4,G57=40),AND(G14=5,G66=50),AND(G14=6,G75=60),AND(G14=7,G84=70),AND(G14=8,G93=80),AND(G14=9,G102=90),AND(G14=10,G111=100))),VLOOKUP(J14-1,SortLookup!$A$13:$B$16,2,FALSE),"")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2</v>
      </c>
      <c r="K14" s="29">
        <f>L14+M14+N14</f>
        <v>52.54</v>
      </c>
      <c r="L14" s="30">
        <f>AB14+AO14+BA14+BM14+BY14+CJ14+CU14+DF14</f>
        <v>41.54</v>
      </c>
      <c r="M14" s="8">
        <f>AD14+AQ14+BC14+BO14+CA14+CL14+CW14+DH14</f>
        <v>0</v>
      </c>
      <c r="N14" s="31">
        <f>O14/2</f>
        <v>11</v>
      </c>
      <c r="O14" s="32">
        <f>W14+AJ14+AV14+BH14+BT14+CE14+CP14+DA14</f>
        <v>22</v>
      </c>
      <c r="P14" s="24">
        <v>3.99</v>
      </c>
      <c r="Q14" s="1"/>
      <c r="R14" s="1"/>
      <c r="S14" s="1"/>
      <c r="T14" s="1"/>
      <c r="U14" s="1"/>
      <c r="V14" s="1"/>
      <c r="W14" s="2">
        <v>13</v>
      </c>
      <c r="X14" s="2"/>
      <c r="Y14" s="2"/>
      <c r="Z14" s="2"/>
      <c r="AA14" s="25"/>
      <c r="AB14" s="7">
        <f>P14+Q14+R14+S14+T14+U14+V14</f>
        <v>3.99</v>
      </c>
      <c r="AC14" s="19">
        <f>W14/2</f>
        <v>6.5</v>
      </c>
      <c r="AD14" s="6">
        <f>(X14*3)+(Y14*5)+(Z14*5)+(AA14*20)</f>
        <v>0</v>
      </c>
      <c r="AE14" s="20">
        <f>AB14+AC14+AD14</f>
        <v>10.49</v>
      </c>
      <c r="AF14" s="24">
        <v>10.16</v>
      </c>
      <c r="AG14" s="1"/>
      <c r="AH14" s="1"/>
      <c r="AI14" s="1"/>
      <c r="AJ14" s="2">
        <v>3</v>
      </c>
      <c r="AK14" s="2"/>
      <c r="AL14" s="2"/>
      <c r="AM14" s="2"/>
      <c r="AN14" s="2"/>
      <c r="AO14" s="7">
        <f>AF14+AG14+AH14+AI14</f>
        <v>10.16</v>
      </c>
      <c r="AP14" s="19">
        <f>AJ14/2</f>
        <v>1.5</v>
      </c>
      <c r="AQ14" s="6">
        <f>(AK14*3)+(AL14*5)+(AM14*5)+(AN14*20)</f>
        <v>0</v>
      </c>
      <c r="AR14" s="20">
        <f>AO14+AP14+AQ14</f>
        <v>11.66</v>
      </c>
      <c r="AS14" s="24">
        <v>15.11</v>
      </c>
      <c r="AT14" s="1"/>
      <c r="AU14" s="1"/>
      <c r="AV14" s="2">
        <v>1</v>
      </c>
      <c r="AW14" s="2"/>
      <c r="AX14" s="2"/>
      <c r="AY14" s="2"/>
      <c r="AZ14" s="2"/>
      <c r="BA14" s="7">
        <f>AS14+AT14+AU14</f>
        <v>15.11</v>
      </c>
      <c r="BB14" s="19">
        <f>AV14/2</f>
        <v>0.5</v>
      </c>
      <c r="BC14" s="6">
        <f>(AW14*3)+(AX14*5)+(AY14*5)+(AZ14*20)</f>
        <v>0</v>
      </c>
      <c r="BD14" s="20">
        <f>BA14+BB14+BC14</f>
        <v>15.61</v>
      </c>
      <c r="BE14" s="24">
        <v>3.91</v>
      </c>
      <c r="BF14" s="1">
        <v>8.37</v>
      </c>
      <c r="BG14" s="1"/>
      <c r="BH14" s="2">
        <v>5</v>
      </c>
      <c r="BI14" s="2"/>
      <c r="BJ14" s="2"/>
      <c r="BK14" s="2"/>
      <c r="BL14" s="2"/>
      <c r="BM14" s="7">
        <f>BE14+BF14+BG14</f>
        <v>12.28</v>
      </c>
      <c r="BN14" s="19">
        <f>BH14/2</f>
        <v>2.5</v>
      </c>
      <c r="BO14" s="6">
        <f>(BI14*3)+(BJ14*5)+(BK14*5)+(BL14*20)</f>
        <v>0</v>
      </c>
      <c r="BP14" s="20">
        <f>BM14+BN14+BO14</f>
        <v>14.78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s="73" customFormat="1" ht="12.75">
      <c r="A15" s="52"/>
      <c r="B15" s="53"/>
      <c r="C15" s="53"/>
      <c r="D15" s="54"/>
      <c r="E15" s="54"/>
      <c r="F15" s="55"/>
      <c r="G15" s="56"/>
      <c r="H15" s="57"/>
      <c r="I15" s="58"/>
      <c r="J15" s="59"/>
      <c r="K15" s="60"/>
      <c r="L15" s="61"/>
      <c r="M15" s="62"/>
      <c r="N15" s="63"/>
      <c r="O15" s="64"/>
      <c r="P15" s="65"/>
      <c r="Q15" s="66"/>
      <c r="R15" s="66"/>
      <c r="S15" s="66"/>
      <c r="T15" s="66"/>
      <c r="U15" s="66"/>
      <c r="V15" s="66"/>
      <c r="W15" s="67"/>
      <c r="X15" s="67"/>
      <c r="Y15" s="67"/>
      <c r="Z15" s="67"/>
      <c r="AA15" s="68"/>
      <c r="AB15" s="69"/>
      <c r="AC15" s="70"/>
      <c r="AD15" s="71"/>
      <c r="AE15" s="72"/>
      <c r="AF15" s="65"/>
      <c r="AG15" s="66"/>
      <c r="AH15" s="66"/>
      <c r="AI15" s="66"/>
      <c r="AJ15" s="67"/>
      <c r="AK15" s="67"/>
      <c r="AL15" s="67"/>
      <c r="AM15" s="67"/>
      <c r="AN15" s="67"/>
      <c r="AO15" s="69"/>
      <c r="AP15" s="70"/>
      <c r="AQ15" s="71"/>
      <c r="AR15" s="72"/>
      <c r="AS15" s="65"/>
      <c r="AT15" s="66"/>
      <c r="AU15" s="66"/>
      <c r="AV15" s="67"/>
      <c r="AW15" s="67"/>
      <c r="AX15" s="67"/>
      <c r="AY15" s="67"/>
      <c r="AZ15" s="67"/>
      <c r="BA15" s="69"/>
      <c r="BB15" s="70"/>
      <c r="BC15" s="71"/>
      <c r="BD15" s="72"/>
      <c r="BE15" s="65"/>
      <c r="BF15" s="66"/>
      <c r="BG15" s="66"/>
      <c r="BH15" s="67"/>
      <c r="BI15" s="67"/>
      <c r="BJ15" s="67"/>
      <c r="BK15" s="67"/>
      <c r="BL15" s="67"/>
      <c r="BM15" s="69"/>
      <c r="BN15" s="70"/>
      <c r="BO15" s="71"/>
      <c r="BP15" s="72"/>
      <c r="BQ15" s="65"/>
      <c r="BR15" s="66"/>
      <c r="BS15" s="66"/>
      <c r="BT15" s="67"/>
      <c r="BU15" s="67"/>
      <c r="BV15" s="67"/>
      <c r="BW15" s="67"/>
      <c r="BX15" s="67"/>
      <c r="BY15" s="69"/>
      <c r="BZ15" s="70"/>
      <c r="CA15" s="71"/>
      <c r="CB15" s="72"/>
      <c r="CC15" s="65"/>
      <c r="CD15" s="66"/>
      <c r="CE15" s="67"/>
      <c r="CF15" s="67"/>
      <c r="CG15" s="67"/>
      <c r="CH15" s="67"/>
      <c r="CI15" s="67"/>
      <c r="CJ15" s="69"/>
      <c r="CK15" s="70"/>
      <c r="CL15" s="71"/>
      <c r="CM15" s="72"/>
      <c r="CN15" s="65"/>
      <c r="CO15" s="66"/>
      <c r="CP15" s="67"/>
      <c r="CQ15" s="67"/>
      <c r="CR15" s="67"/>
      <c r="CS15" s="67"/>
      <c r="CT15" s="67"/>
      <c r="CU15" s="69"/>
      <c r="CV15" s="70"/>
      <c r="CW15" s="71"/>
      <c r="CX15" s="72"/>
      <c r="CY15" s="65"/>
      <c r="CZ15" s="66"/>
      <c r="DA15" s="67"/>
      <c r="DB15" s="67"/>
      <c r="DC15" s="67"/>
      <c r="DD15" s="67"/>
      <c r="DE15" s="67"/>
      <c r="DF15" s="69"/>
      <c r="DG15" s="70"/>
      <c r="DH15" s="71"/>
      <c r="DI15" s="72"/>
    </row>
    <row r="16" spans="1:113" ht="12.75">
      <c r="A16" s="26">
        <v>7</v>
      </c>
      <c r="B16" s="9" t="s">
        <v>91</v>
      </c>
      <c r="C16" s="9"/>
      <c r="D16" s="10"/>
      <c r="E16" s="10" t="s">
        <v>13</v>
      </c>
      <c r="F16" s="21" t="s">
        <v>19</v>
      </c>
      <c r="G16" s="22">
        <f>IF(AND(OR($G$2="Y",$H$2="Y"),I16&lt;5,J16&lt;5),IF(AND(I16=I14,J16=J14),G14+1,1),"")</f>
      </c>
      <c r="H16" s="17">
        <f>IF(AND($H$2="Y",J16&gt;0,OR(AND(G16=1,G28=10),AND(G16=2,G40=20),AND(G16=3,G49=30),AND(G16=4,G58=40),AND(G16=5,G67=50),AND(G16=6,G76=60),AND(G16=7,G85=70),AND(G16=8,G94=80),AND(G16=9,G103=90),AND(G16=10,G112=100))),VLOOKUP(J16-1,SortLookup!$A$13:$B$16,2,FALSE),"")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29">
        <f>L16+M16+N16</f>
        <v>69.48</v>
      </c>
      <c r="L16" s="30">
        <f>AB16+AO16+BA16+BM16+BY16+CJ16+CU16+DF16</f>
        <v>62.98</v>
      </c>
      <c r="M16" s="8">
        <f>AD16+AQ16+BC16+BO16+CA16+CL16+CW16+DH16</f>
        <v>0</v>
      </c>
      <c r="N16" s="31">
        <f>O16/2</f>
        <v>6.5</v>
      </c>
      <c r="O16" s="32">
        <f>W16+AJ16+AV16+BH16+BT16+CE16+CP16+DA16</f>
        <v>13</v>
      </c>
      <c r="P16" s="24">
        <v>8.28</v>
      </c>
      <c r="Q16" s="1"/>
      <c r="R16" s="1"/>
      <c r="S16" s="1"/>
      <c r="T16" s="1"/>
      <c r="U16" s="1"/>
      <c r="V16" s="1"/>
      <c r="W16" s="2">
        <v>0</v>
      </c>
      <c r="X16" s="2"/>
      <c r="Y16" s="2"/>
      <c r="Z16" s="2"/>
      <c r="AA16" s="25"/>
      <c r="AB16" s="7">
        <f>P16+Q16+R16+S16+T16+U16+V16</f>
        <v>8.28</v>
      </c>
      <c r="AC16" s="19">
        <f>W16/2</f>
        <v>0</v>
      </c>
      <c r="AD16" s="6">
        <f>(X16*3)+(Y16*5)+(Z16*5)+(AA16*20)</f>
        <v>0</v>
      </c>
      <c r="AE16" s="20">
        <f>AB16+AC16+AD16</f>
        <v>8.28</v>
      </c>
      <c r="AF16" s="24">
        <v>17.38</v>
      </c>
      <c r="AG16" s="1"/>
      <c r="AH16" s="1"/>
      <c r="AI16" s="1"/>
      <c r="AJ16" s="2">
        <v>3</v>
      </c>
      <c r="AK16" s="2"/>
      <c r="AL16" s="2"/>
      <c r="AM16" s="2"/>
      <c r="AN16" s="2"/>
      <c r="AO16" s="7">
        <f>AF16+AG16+AH16+AI16</f>
        <v>17.38</v>
      </c>
      <c r="AP16" s="19">
        <f>AJ16/2</f>
        <v>1.5</v>
      </c>
      <c r="AQ16" s="6">
        <f>(AK16*3)+(AL16*5)+(AM16*5)+(AN16*20)</f>
        <v>0</v>
      </c>
      <c r="AR16" s="20">
        <f>AO16+AP16+AQ16</f>
        <v>18.88</v>
      </c>
      <c r="AS16" s="24">
        <v>20.47</v>
      </c>
      <c r="AT16" s="1"/>
      <c r="AU16" s="1"/>
      <c r="AV16" s="2">
        <v>5</v>
      </c>
      <c r="AW16" s="2"/>
      <c r="AX16" s="2"/>
      <c r="AY16" s="2"/>
      <c r="AZ16" s="2"/>
      <c r="BA16" s="7">
        <f>AS16+AT16+AU16</f>
        <v>20.47</v>
      </c>
      <c r="BB16" s="19">
        <f>AV16/2</f>
        <v>2.5</v>
      </c>
      <c r="BC16" s="6">
        <f>(AW16*3)+(AX16*5)+(AY16*5)+(AZ16*20)</f>
        <v>0</v>
      </c>
      <c r="BD16" s="20">
        <f>BA16+BB16+BC16</f>
        <v>22.97</v>
      </c>
      <c r="BE16" s="24">
        <v>8.37</v>
      </c>
      <c r="BF16" s="1">
        <v>8.48</v>
      </c>
      <c r="BG16" s="1"/>
      <c r="BH16" s="2">
        <v>5</v>
      </c>
      <c r="BI16" s="2"/>
      <c r="BJ16" s="2"/>
      <c r="BK16" s="2"/>
      <c r="BL16" s="2"/>
      <c r="BM16" s="7">
        <f>BE16+BF16+BG16</f>
        <v>16.85</v>
      </c>
      <c r="BN16" s="19">
        <f>BH16/2</f>
        <v>2.5</v>
      </c>
      <c r="BO16" s="6">
        <f>(BI16*3)+(BJ16*5)+(BK16*5)+(BL16*20)</f>
        <v>0</v>
      </c>
      <c r="BP16" s="20">
        <f>BM16+BN16+BO16</f>
        <v>19.35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ht="12.75">
      <c r="A17" s="26">
        <v>6</v>
      </c>
      <c r="B17" s="9" t="s">
        <v>90</v>
      </c>
      <c r="C17" s="9"/>
      <c r="D17" s="10"/>
      <c r="E17" s="10" t="s">
        <v>13</v>
      </c>
      <c r="F17" s="21" t="s">
        <v>19</v>
      </c>
      <c r="G17" s="22">
        <f>IF(AND(OR($G$2="Y",$H$2="Y"),I17&lt;5,J17&lt;5),IF(AND(I17=I16,J17=J16),G16+1,1),"")</f>
      </c>
      <c r="H17" s="17">
        <f>IF(AND($H$2="Y",J17&gt;0,OR(AND(G17=1,G29=10),AND(G17=2,G41=20),AND(G17=3,G50=30),AND(G17=4,G59=40),AND(G17=5,G68=50),AND(G17=6,G77=60),AND(G17=7,G86=70),AND(G17=8,G95=80),AND(G17=9,G104=90),AND(G17=10,G113=100))),VLOOKUP(J17-1,SortLookup!$A$13:$B$16,2,FALSE),"")</f>
      </c>
      <c r="I17" s="16">
        <f>IF(ISNA(VLOOKUP(E17,SortLookup!$A$1:$B$5,2,FALSE))," ",VLOOKUP(E17,SortLookup!$A$1:$B$5,2,FALSE))</f>
        <v>1</v>
      </c>
      <c r="J17" s="23">
        <f>IF(ISNA(VLOOKUP(F17,SortLookup!$A$7:$B$11,2,FALSE))," ",VLOOKUP(F17,SortLookup!$A$7:$B$11,2,FALSE))</f>
        <v>3</v>
      </c>
      <c r="K17" s="29">
        <f>L17+M17+N17</f>
        <v>149.04</v>
      </c>
      <c r="L17" s="30">
        <f>AB17+AO17+BA17+BM17+BY17+CJ17+CU17+DF17</f>
        <v>111.04</v>
      </c>
      <c r="M17" s="8">
        <f>AD17+AQ17+BC17+BO17+CA17+CL17+CW17+DH17</f>
        <v>8</v>
      </c>
      <c r="N17" s="31">
        <f>O17/2</f>
        <v>30</v>
      </c>
      <c r="O17" s="32">
        <f>W17+AJ17+AV17+BH17+BT17+CE17+CP17+DA17</f>
        <v>60</v>
      </c>
      <c r="P17" s="24">
        <v>5.8</v>
      </c>
      <c r="Q17" s="1"/>
      <c r="R17" s="1"/>
      <c r="S17" s="1"/>
      <c r="T17" s="1"/>
      <c r="U17" s="1"/>
      <c r="V17" s="1"/>
      <c r="W17" s="2">
        <v>20</v>
      </c>
      <c r="X17" s="2"/>
      <c r="Y17" s="2"/>
      <c r="Z17" s="2"/>
      <c r="AA17" s="25"/>
      <c r="AB17" s="7">
        <f>P17+Q17+R17+S17+T17+U17+V17</f>
        <v>5.8</v>
      </c>
      <c r="AC17" s="19">
        <f>W17/2</f>
        <v>10</v>
      </c>
      <c r="AD17" s="6">
        <f>(X17*3)+(Y17*5)+(Z17*5)+(AA17*20)</f>
        <v>0</v>
      </c>
      <c r="AE17" s="20">
        <f>AB17+AC17+AD17</f>
        <v>15.8</v>
      </c>
      <c r="AF17" s="24">
        <v>25.31</v>
      </c>
      <c r="AG17" s="1"/>
      <c r="AH17" s="1"/>
      <c r="AI17" s="1"/>
      <c r="AJ17" s="2">
        <v>11</v>
      </c>
      <c r="AK17" s="2"/>
      <c r="AL17" s="2"/>
      <c r="AM17" s="2"/>
      <c r="AN17" s="2"/>
      <c r="AO17" s="7">
        <f>AF17+AG17+AH17+AI17</f>
        <v>25.31</v>
      </c>
      <c r="AP17" s="19">
        <f>AJ17/2</f>
        <v>5.5</v>
      </c>
      <c r="AQ17" s="6">
        <f>(AK17*3)+(AL17*5)+(AM17*5)+(AN17*20)</f>
        <v>0</v>
      </c>
      <c r="AR17" s="20">
        <f>AO17+AP17+AQ17</f>
        <v>30.81</v>
      </c>
      <c r="AS17" s="24">
        <v>24.23</v>
      </c>
      <c r="AT17" s="1"/>
      <c r="AU17" s="1"/>
      <c r="AV17" s="2">
        <v>17</v>
      </c>
      <c r="AW17" s="2">
        <v>1</v>
      </c>
      <c r="AX17" s="2"/>
      <c r="AY17" s="2">
        <v>1</v>
      </c>
      <c r="AZ17" s="2"/>
      <c r="BA17" s="7">
        <f>AS17+AT17+AU17</f>
        <v>24.23</v>
      </c>
      <c r="BB17" s="19">
        <f>AV17/2</f>
        <v>8.5</v>
      </c>
      <c r="BC17" s="6">
        <f>(AW17*3)+(AX17*5)+(AY17*5)+(AZ17*20)</f>
        <v>8</v>
      </c>
      <c r="BD17" s="20">
        <f>BA17+BB17+BC17</f>
        <v>40.73</v>
      </c>
      <c r="BE17" s="24">
        <v>8.78</v>
      </c>
      <c r="BF17" s="1">
        <v>46.92</v>
      </c>
      <c r="BG17" s="1"/>
      <c r="BH17" s="2">
        <v>12</v>
      </c>
      <c r="BI17" s="2"/>
      <c r="BJ17" s="2"/>
      <c r="BK17" s="2"/>
      <c r="BL17" s="2"/>
      <c r="BM17" s="7">
        <f>BE17+BF17+BG17</f>
        <v>55.7</v>
      </c>
      <c r="BN17" s="19">
        <f>BH17/2</f>
        <v>6</v>
      </c>
      <c r="BO17" s="6">
        <f>(BI17*3)+(BJ17*5)+(BK17*5)+(BL17*20)</f>
        <v>0</v>
      </c>
      <c r="BP17" s="20">
        <f>BM17+BN17+BO17</f>
        <v>61.7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s="73" customFormat="1" ht="12.75">
      <c r="A18" s="52"/>
      <c r="B18" s="53"/>
      <c r="C18" s="53"/>
      <c r="D18" s="54"/>
      <c r="E18" s="54"/>
      <c r="F18" s="55"/>
      <c r="G18" s="56"/>
      <c r="H18" s="57"/>
      <c r="I18" s="58"/>
      <c r="J18" s="59"/>
      <c r="K18" s="60"/>
      <c r="L18" s="61"/>
      <c r="M18" s="62"/>
      <c r="N18" s="63"/>
      <c r="O18" s="64"/>
      <c r="P18" s="65"/>
      <c r="Q18" s="66"/>
      <c r="R18" s="66"/>
      <c r="S18" s="66"/>
      <c r="T18" s="66"/>
      <c r="U18" s="66"/>
      <c r="V18" s="66"/>
      <c r="W18" s="67"/>
      <c r="X18" s="67"/>
      <c r="Y18" s="67"/>
      <c r="Z18" s="67"/>
      <c r="AA18" s="68"/>
      <c r="AB18" s="69"/>
      <c r="AC18" s="70"/>
      <c r="AD18" s="71"/>
      <c r="AE18" s="72"/>
      <c r="AF18" s="65"/>
      <c r="AG18" s="66"/>
      <c r="AH18" s="66"/>
      <c r="AI18" s="66"/>
      <c r="AJ18" s="67"/>
      <c r="AK18" s="67"/>
      <c r="AL18" s="67"/>
      <c r="AM18" s="67"/>
      <c r="AN18" s="67"/>
      <c r="AO18" s="69"/>
      <c r="AP18" s="70"/>
      <c r="AQ18" s="71"/>
      <c r="AR18" s="72"/>
      <c r="AS18" s="65"/>
      <c r="AT18" s="66"/>
      <c r="AU18" s="66"/>
      <c r="AV18" s="67"/>
      <c r="AW18" s="67"/>
      <c r="AX18" s="67"/>
      <c r="AY18" s="67"/>
      <c r="AZ18" s="67"/>
      <c r="BA18" s="69"/>
      <c r="BB18" s="70"/>
      <c r="BC18" s="71"/>
      <c r="BD18" s="72"/>
      <c r="BE18" s="65"/>
      <c r="BF18" s="66"/>
      <c r="BG18" s="66"/>
      <c r="BH18" s="67"/>
      <c r="BI18" s="67"/>
      <c r="BJ18" s="67"/>
      <c r="BK18" s="67"/>
      <c r="BL18" s="67"/>
      <c r="BM18" s="69"/>
      <c r="BN18" s="70"/>
      <c r="BO18" s="71"/>
      <c r="BP18" s="72"/>
      <c r="BQ18" s="65"/>
      <c r="BR18" s="66"/>
      <c r="BS18" s="66"/>
      <c r="BT18" s="67"/>
      <c r="BU18" s="67"/>
      <c r="BV18" s="67"/>
      <c r="BW18" s="67"/>
      <c r="BX18" s="67"/>
      <c r="BY18" s="69"/>
      <c r="BZ18" s="70"/>
      <c r="CA18" s="71"/>
      <c r="CB18" s="72"/>
      <c r="CC18" s="65"/>
      <c r="CD18" s="66"/>
      <c r="CE18" s="67"/>
      <c r="CF18" s="67"/>
      <c r="CG18" s="67"/>
      <c r="CH18" s="67"/>
      <c r="CI18" s="67"/>
      <c r="CJ18" s="69"/>
      <c r="CK18" s="70"/>
      <c r="CL18" s="71"/>
      <c r="CM18" s="72"/>
      <c r="CN18" s="65"/>
      <c r="CO18" s="66"/>
      <c r="CP18" s="67"/>
      <c r="CQ18" s="67"/>
      <c r="CR18" s="67"/>
      <c r="CS18" s="67"/>
      <c r="CT18" s="67"/>
      <c r="CU18" s="69"/>
      <c r="CV18" s="70"/>
      <c r="CW18" s="71"/>
      <c r="CX18" s="72"/>
      <c r="CY18" s="65"/>
      <c r="CZ18" s="66"/>
      <c r="DA18" s="67"/>
      <c r="DB18" s="67"/>
      <c r="DC18" s="67"/>
      <c r="DD18" s="67"/>
      <c r="DE18" s="67"/>
      <c r="DF18" s="69"/>
      <c r="DG18" s="70"/>
      <c r="DH18" s="71"/>
      <c r="DI18" s="72"/>
    </row>
    <row r="19" spans="1:113" ht="12.75">
      <c r="A19" s="26">
        <v>10</v>
      </c>
      <c r="B19" s="9" t="s">
        <v>94</v>
      </c>
      <c r="C19" s="9"/>
      <c r="D19" s="10"/>
      <c r="E19" s="10" t="s">
        <v>13</v>
      </c>
      <c r="F19" s="21" t="s">
        <v>86</v>
      </c>
      <c r="G19" s="22">
        <f>IF(AND(OR($G$2="Y",$H$2="Y"),I19&lt;5,J19&lt;5),IF(AND(I19=I17,J19=J17),G17+1,1),"")</f>
      </c>
      <c r="H19" s="17">
        <f>IF(AND($H$2="Y",J19&gt;0,OR(AND(G19=1,G31=10),AND(G19=2,G42=20),AND(G19=3,G51=30),AND(G19=4,G60=40),AND(G19=5,G69=50),AND(G19=6,G78=60),AND(G19=7,G87=70),AND(G19=8,G96=80),AND(G19=9,G105=90),AND(G19=10,G114=100))),VLOOKUP(J19-1,SortLookup!$A$13:$B$16,2,FALSE),"")</f>
      </c>
      <c r="I19" s="16">
        <f>IF(ISNA(VLOOKUP(E19,SortLookup!$A$1:$B$5,2,FALSE))," ",VLOOKUP(E19,SortLookup!$A$1:$B$5,2,FALSE))</f>
        <v>1</v>
      </c>
      <c r="J19" s="23" t="str">
        <f>IF(ISNA(VLOOKUP(F19,SortLookup!$A$7:$B$11,2,FALSE))," ",VLOOKUP(F19,SortLookup!$A$7:$B$11,2,FALSE))</f>
        <v> </v>
      </c>
      <c r="K19" s="29">
        <f>L19+M19+N19</f>
        <v>72.53</v>
      </c>
      <c r="L19" s="30">
        <f>AB19+AO19+BA19+BM19+BY19+CJ19+CU19+DF19</f>
        <v>51.03</v>
      </c>
      <c r="M19" s="8">
        <f>AD19+AQ19+BC19+BO19+CA19+CL19+CW19+DH19</f>
        <v>5</v>
      </c>
      <c r="N19" s="31">
        <f>O19/2</f>
        <v>16.5</v>
      </c>
      <c r="O19" s="32">
        <f>W19+AJ19+AV19+BH19+BT19+CE19+CP19+DA19</f>
        <v>33</v>
      </c>
      <c r="P19" s="24">
        <v>7.07</v>
      </c>
      <c r="Q19" s="1"/>
      <c r="R19" s="1"/>
      <c r="S19" s="1"/>
      <c r="T19" s="1"/>
      <c r="U19" s="1"/>
      <c r="V19" s="1"/>
      <c r="W19" s="2">
        <v>8</v>
      </c>
      <c r="X19" s="2"/>
      <c r="Y19" s="2"/>
      <c r="Z19" s="2"/>
      <c r="AA19" s="25"/>
      <c r="AB19" s="7">
        <f>P19+Q19+R19+S19+T19+U19+V19</f>
        <v>7.07</v>
      </c>
      <c r="AC19" s="19">
        <f>W19/2</f>
        <v>4</v>
      </c>
      <c r="AD19" s="6">
        <f>(X19*3)+(Y19*5)+(Z19*5)+(AA19*20)</f>
        <v>0</v>
      </c>
      <c r="AE19" s="20">
        <f>AB19+AC19+AD19</f>
        <v>11.07</v>
      </c>
      <c r="AF19" s="24">
        <v>16.46</v>
      </c>
      <c r="AG19" s="1"/>
      <c r="AH19" s="1"/>
      <c r="AI19" s="1"/>
      <c r="AJ19" s="2">
        <v>7</v>
      </c>
      <c r="AK19" s="2"/>
      <c r="AL19" s="2"/>
      <c r="AM19" s="2">
        <v>1</v>
      </c>
      <c r="AN19" s="2"/>
      <c r="AO19" s="7">
        <f>AF19+AG19+AH19+AI19</f>
        <v>16.46</v>
      </c>
      <c r="AP19" s="19">
        <f>AJ19/2</f>
        <v>3.5</v>
      </c>
      <c r="AQ19" s="6">
        <f>(AK19*3)+(AL19*5)+(AM19*5)+(AN19*20)</f>
        <v>5</v>
      </c>
      <c r="AR19" s="20">
        <f>AO19+AP19+AQ19</f>
        <v>24.96</v>
      </c>
      <c r="AS19" s="24">
        <v>15.25</v>
      </c>
      <c r="AT19" s="1"/>
      <c r="AU19" s="1"/>
      <c r="AV19" s="2">
        <v>11</v>
      </c>
      <c r="AW19" s="2"/>
      <c r="AX19" s="2"/>
      <c r="AY19" s="2"/>
      <c r="AZ19" s="2"/>
      <c r="BA19" s="7">
        <f>AS19+AT19+AU19</f>
        <v>15.25</v>
      </c>
      <c r="BB19" s="19">
        <f>AV19/2</f>
        <v>5.5</v>
      </c>
      <c r="BC19" s="6">
        <f>(AW19*3)+(AX19*5)+(AY19*5)+(AZ19*20)</f>
        <v>0</v>
      </c>
      <c r="BD19" s="20">
        <f>BA19+BB19+BC19</f>
        <v>20.75</v>
      </c>
      <c r="BE19" s="24">
        <v>5.88</v>
      </c>
      <c r="BF19" s="1">
        <v>6.37</v>
      </c>
      <c r="BG19" s="1"/>
      <c r="BH19" s="2">
        <v>7</v>
      </c>
      <c r="BI19" s="2"/>
      <c r="BJ19" s="2"/>
      <c r="BK19" s="2"/>
      <c r="BL19" s="2"/>
      <c r="BM19" s="7">
        <f>BE19+BF19+BG19</f>
        <v>12.25</v>
      </c>
      <c r="BN19" s="19">
        <f>BH19/2</f>
        <v>3.5</v>
      </c>
      <c r="BO19" s="6">
        <f>(BI19*3)+(BJ19*5)+(BK19*5)+(BL19*20)</f>
        <v>0</v>
      </c>
      <c r="BP19" s="20">
        <f>BM19+BN19+BO19</f>
        <v>15.75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s="95" customFormat="1" ht="12.75">
      <c r="A20" s="74"/>
      <c r="B20" s="75"/>
      <c r="C20" s="75"/>
      <c r="D20" s="76"/>
      <c r="E20" s="76"/>
      <c r="F20" s="77"/>
      <c r="G20" s="78"/>
      <c r="H20" s="79"/>
      <c r="I20" s="80"/>
      <c r="J20" s="81"/>
      <c r="K20" s="82"/>
      <c r="L20" s="83"/>
      <c r="M20" s="84"/>
      <c r="N20" s="85"/>
      <c r="O20" s="86"/>
      <c r="P20" s="87"/>
      <c r="Q20" s="88"/>
      <c r="R20" s="88"/>
      <c r="S20" s="88"/>
      <c r="T20" s="88"/>
      <c r="U20" s="88"/>
      <c r="V20" s="88"/>
      <c r="W20" s="89"/>
      <c r="X20" s="89"/>
      <c r="Y20" s="89"/>
      <c r="Z20" s="89"/>
      <c r="AA20" s="90"/>
      <c r="AB20" s="91"/>
      <c r="AC20" s="92"/>
      <c r="AD20" s="93"/>
      <c r="AE20" s="94"/>
      <c r="AF20" s="87"/>
      <c r="AG20" s="88"/>
      <c r="AH20" s="88"/>
      <c r="AI20" s="88"/>
      <c r="AJ20" s="89"/>
      <c r="AK20" s="89"/>
      <c r="AL20" s="89"/>
      <c r="AM20" s="89"/>
      <c r="AN20" s="89"/>
      <c r="AO20" s="91"/>
      <c r="AP20" s="92"/>
      <c r="AQ20" s="93"/>
      <c r="AR20" s="94"/>
      <c r="AS20" s="87"/>
      <c r="AT20" s="88"/>
      <c r="AU20" s="88"/>
      <c r="AV20" s="89"/>
      <c r="AW20" s="89"/>
      <c r="AX20" s="89"/>
      <c r="AY20" s="89"/>
      <c r="AZ20" s="89"/>
      <c r="BA20" s="91"/>
      <c r="BB20" s="92"/>
      <c r="BC20" s="93"/>
      <c r="BD20" s="94"/>
      <c r="BE20" s="87"/>
      <c r="BF20" s="88"/>
      <c r="BG20" s="88"/>
      <c r="BH20" s="89"/>
      <c r="BI20" s="89"/>
      <c r="BJ20" s="89"/>
      <c r="BK20" s="89"/>
      <c r="BL20" s="89"/>
      <c r="BM20" s="91"/>
      <c r="BN20" s="92"/>
      <c r="BO20" s="93"/>
      <c r="BP20" s="94"/>
      <c r="BQ20" s="87"/>
      <c r="BR20" s="88"/>
      <c r="BS20" s="88"/>
      <c r="BT20" s="89"/>
      <c r="BU20" s="89"/>
      <c r="BV20" s="89"/>
      <c r="BW20" s="89"/>
      <c r="BX20" s="89"/>
      <c r="BY20" s="91"/>
      <c r="BZ20" s="92"/>
      <c r="CA20" s="93"/>
      <c r="CB20" s="94"/>
      <c r="CC20" s="87"/>
      <c r="CD20" s="88"/>
      <c r="CE20" s="89"/>
      <c r="CF20" s="89"/>
      <c r="CG20" s="89"/>
      <c r="CH20" s="89"/>
      <c r="CI20" s="89"/>
      <c r="CJ20" s="91"/>
      <c r="CK20" s="92"/>
      <c r="CL20" s="93"/>
      <c r="CM20" s="94"/>
      <c r="CN20" s="87"/>
      <c r="CO20" s="88"/>
      <c r="CP20" s="89"/>
      <c r="CQ20" s="89"/>
      <c r="CR20" s="89"/>
      <c r="CS20" s="89"/>
      <c r="CT20" s="89"/>
      <c r="CU20" s="91"/>
      <c r="CV20" s="92"/>
      <c r="CW20" s="93"/>
      <c r="CX20" s="94"/>
      <c r="CY20" s="87"/>
      <c r="CZ20" s="88"/>
      <c r="DA20" s="89"/>
      <c r="DB20" s="89"/>
      <c r="DC20" s="89"/>
      <c r="DD20" s="89"/>
      <c r="DE20" s="89"/>
      <c r="DF20" s="91"/>
      <c r="DG20" s="92"/>
      <c r="DH20" s="93"/>
      <c r="DI20" s="94"/>
    </row>
    <row r="21" spans="1:113" ht="12.75">
      <c r="A21" s="26">
        <v>9</v>
      </c>
      <c r="B21" s="9" t="s">
        <v>93</v>
      </c>
      <c r="C21" s="9"/>
      <c r="D21" s="10"/>
      <c r="E21" s="10" t="s">
        <v>14</v>
      </c>
      <c r="F21" s="21" t="s">
        <v>18</v>
      </c>
      <c r="G21" s="22">
        <f>IF(AND(OR($G$2="Y",$H$2="Y"),I21&lt;5,J21&lt;5),IF(AND(I21=I19,J21=J19),G19+1,1),"")</f>
      </c>
      <c r="H21" s="17">
        <f>IF(AND($H$2="Y",J21&gt;0,OR(AND(G21=1,G33=10),AND(G21=2,G43=20),AND(G21=3,G52=30),AND(G21=4,G61=40),AND(G21=5,G70=50),AND(G21=6,G79=60),AND(G21=7,G88=70),AND(G21=8,G97=80),AND(G21=9,G106=90),AND(G21=10,G115=100))),VLOOKUP(J21-1,SortLookup!$A$13:$B$16,2,FALSE),"")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2</v>
      </c>
      <c r="K21" s="29">
        <f>L21+M21+N21</f>
        <v>63.27</v>
      </c>
      <c r="L21" s="30">
        <f>AB21+AO21+BA21+BM21+BY21+CJ21+CU21+DF21</f>
        <v>53.77</v>
      </c>
      <c r="M21" s="8">
        <f>AD21+AQ21+BC21+BO21+CA21+CL21+CW21+DH21</f>
        <v>0</v>
      </c>
      <c r="N21" s="31">
        <f>O21/2</f>
        <v>9.5</v>
      </c>
      <c r="O21" s="32">
        <f>W21+AJ21+AV21+BH21+BT21+CE21+CP21+DA21</f>
        <v>19</v>
      </c>
      <c r="P21" s="24">
        <v>5.54</v>
      </c>
      <c r="Q21" s="1"/>
      <c r="R21" s="1"/>
      <c r="S21" s="1"/>
      <c r="T21" s="1"/>
      <c r="U21" s="1"/>
      <c r="V21" s="1"/>
      <c r="W21" s="2">
        <v>8</v>
      </c>
      <c r="X21" s="2"/>
      <c r="Y21" s="2"/>
      <c r="Z21" s="2"/>
      <c r="AA21" s="25"/>
      <c r="AB21" s="7">
        <f>P21+Q21+R21+S21+T21+U21+V21</f>
        <v>5.54</v>
      </c>
      <c r="AC21" s="19">
        <f>W21/2</f>
        <v>4</v>
      </c>
      <c r="AD21" s="6">
        <f>(X21*3)+(Y21*5)+(Z21*5)+(AA21*20)</f>
        <v>0</v>
      </c>
      <c r="AE21" s="20">
        <f>AB21+AC21+AD21</f>
        <v>9.54</v>
      </c>
      <c r="AF21" s="24">
        <v>15.07</v>
      </c>
      <c r="AG21" s="1"/>
      <c r="AH21" s="1"/>
      <c r="AI21" s="1"/>
      <c r="AJ21" s="2">
        <v>4</v>
      </c>
      <c r="AK21" s="2"/>
      <c r="AL21" s="2"/>
      <c r="AM21" s="2"/>
      <c r="AN21" s="2"/>
      <c r="AO21" s="7">
        <f>AF21+AG21+AH21+AI21</f>
        <v>15.07</v>
      </c>
      <c r="AP21" s="19">
        <f>AJ21/2</f>
        <v>2</v>
      </c>
      <c r="AQ21" s="6">
        <f>(AK21*3)+(AL21*5)+(AM21*5)+(AN21*20)</f>
        <v>0</v>
      </c>
      <c r="AR21" s="20">
        <f>AO21+AP21+AQ21</f>
        <v>17.07</v>
      </c>
      <c r="AS21" s="24">
        <v>17.98</v>
      </c>
      <c r="AT21" s="1"/>
      <c r="AU21" s="1"/>
      <c r="AV21" s="2">
        <v>1</v>
      </c>
      <c r="AW21" s="2"/>
      <c r="AX21" s="2"/>
      <c r="AY21" s="2"/>
      <c r="AZ21" s="2"/>
      <c r="BA21" s="7">
        <f>AS21+AT21+AU21</f>
        <v>17.98</v>
      </c>
      <c r="BB21" s="19">
        <f>AV21/2</f>
        <v>0.5</v>
      </c>
      <c r="BC21" s="6">
        <f>(AW21*3)+(AX21*5)+(AY21*5)+(AZ21*20)</f>
        <v>0</v>
      </c>
      <c r="BD21" s="20">
        <f>BA21+BB21+BC21</f>
        <v>18.48</v>
      </c>
      <c r="BE21" s="24">
        <v>4.47</v>
      </c>
      <c r="BF21" s="1">
        <v>10.71</v>
      </c>
      <c r="BG21" s="1"/>
      <c r="BH21" s="2">
        <v>6</v>
      </c>
      <c r="BI21" s="2"/>
      <c r="BJ21" s="2"/>
      <c r="BK21" s="2"/>
      <c r="BL21" s="2"/>
      <c r="BM21" s="7">
        <f>BE21+BF21+BG21</f>
        <v>15.18</v>
      </c>
      <c r="BN21" s="19">
        <f>BH21/2</f>
        <v>3</v>
      </c>
      <c r="BO21" s="6">
        <f>(BI21*3)+(BJ21*5)+(BK21*5)+(BL21*20)</f>
        <v>0</v>
      </c>
      <c r="BP21" s="20">
        <f>BM21+BN21+BO21</f>
        <v>18.18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s="73" customFormat="1" ht="12.75">
      <c r="A22" s="52"/>
      <c r="B22" s="53"/>
      <c r="C22" s="53"/>
      <c r="D22" s="54"/>
      <c r="E22" s="54"/>
      <c r="F22" s="55"/>
      <c r="G22" s="56"/>
      <c r="H22" s="57"/>
      <c r="I22" s="58"/>
      <c r="J22" s="59"/>
      <c r="K22" s="60"/>
      <c r="L22" s="61"/>
      <c r="M22" s="62"/>
      <c r="N22" s="63"/>
      <c r="O22" s="64"/>
      <c r="P22" s="65"/>
      <c r="Q22" s="66"/>
      <c r="R22" s="66"/>
      <c r="S22" s="66"/>
      <c r="T22" s="66"/>
      <c r="U22" s="66"/>
      <c r="V22" s="66"/>
      <c r="W22" s="67"/>
      <c r="X22" s="67"/>
      <c r="Y22" s="67"/>
      <c r="Z22" s="67"/>
      <c r="AA22" s="68"/>
      <c r="AB22" s="69"/>
      <c r="AC22" s="70"/>
      <c r="AD22" s="71"/>
      <c r="AE22" s="72"/>
      <c r="AF22" s="65"/>
      <c r="AG22" s="66"/>
      <c r="AH22" s="66"/>
      <c r="AI22" s="66"/>
      <c r="AJ22" s="67"/>
      <c r="AK22" s="67"/>
      <c r="AL22" s="67"/>
      <c r="AM22" s="67"/>
      <c r="AN22" s="67"/>
      <c r="AO22" s="69"/>
      <c r="AP22" s="70"/>
      <c r="AQ22" s="71"/>
      <c r="AR22" s="72"/>
      <c r="AS22" s="65"/>
      <c r="AT22" s="66"/>
      <c r="AU22" s="66"/>
      <c r="AV22" s="67"/>
      <c r="AW22" s="67"/>
      <c r="AX22" s="67"/>
      <c r="AY22" s="67"/>
      <c r="AZ22" s="67"/>
      <c r="BA22" s="69"/>
      <c r="BB22" s="70"/>
      <c r="BC22" s="71"/>
      <c r="BD22" s="72"/>
      <c r="BE22" s="65"/>
      <c r="BF22" s="66"/>
      <c r="BG22" s="66"/>
      <c r="BH22" s="67"/>
      <c r="BI22" s="67"/>
      <c r="BJ22" s="67"/>
      <c r="BK22" s="67"/>
      <c r="BL22" s="67"/>
      <c r="BM22" s="69"/>
      <c r="BN22" s="70"/>
      <c r="BO22" s="71"/>
      <c r="BP22" s="72"/>
      <c r="BQ22" s="65"/>
      <c r="BR22" s="66"/>
      <c r="BS22" s="66"/>
      <c r="BT22" s="67"/>
      <c r="BU22" s="67"/>
      <c r="BV22" s="67"/>
      <c r="BW22" s="67"/>
      <c r="BX22" s="67"/>
      <c r="BY22" s="69"/>
      <c r="BZ22" s="70"/>
      <c r="CA22" s="71"/>
      <c r="CB22" s="72"/>
      <c r="CC22" s="65"/>
      <c r="CD22" s="66"/>
      <c r="CE22" s="67"/>
      <c r="CF22" s="67"/>
      <c r="CG22" s="67"/>
      <c r="CH22" s="67"/>
      <c r="CI22" s="67"/>
      <c r="CJ22" s="69"/>
      <c r="CK22" s="70"/>
      <c r="CL22" s="71"/>
      <c r="CM22" s="72"/>
      <c r="CN22" s="65"/>
      <c r="CO22" s="66"/>
      <c r="CP22" s="67"/>
      <c r="CQ22" s="67"/>
      <c r="CR22" s="67"/>
      <c r="CS22" s="67"/>
      <c r="CT22" s="67"/>
      <c r="CU22" s="69"/>
      <c r="CV22" s="70"/>
      <c r="CW22" s="71"/>
      <c r="CX22" s="72"/>
      <c r="CY22" s="65"/>
      <c r="CZ22" s="66"/>
      <c r="DA22" s="67"/>
      <c r="DB22" s="67"/>
      <c r="DC22" s="67"/>
      <c r="DD22" s="67"/>
      <c r="DE22" s="67"/>
      <c r="DF22" s="69"/>
      <c r="DG22" s="70"/>
      <c r="DH22" s="71"/>
      <c r="DI22" s="72"/>
    </row>
    <row r="23" spans="1:113" ht="12.75">
      <c r="A23" s="26">
        <v>1</v>
      </c>
      <c r="B23" s="9" t="s">
        <v>84</v>
      </c>
      <c r="C23" s="9"/>
      <c r="D23" s="10"/>
      <c r="E23" s="10" t="s">
        <v>14</v>
      </c>
      <c r="F23" s="21" t="s">
        <v>19</v>
      </c>
      <c r="G23" s="22">
        <f>IF(AND(OR($G$2="Y",$H$2="Y"),I23&lt;5,J23&lt;5),IF(AND(I23=I21,J23=J21),G21+1,1),"")</f>
      </c>
      <c r="H23" s="17">
        <f>IF(AND($H$2="Y",J23&gt;0,OR(AND(G23=1,G34=10),AND(G23=2,G44=20),AND(G23=3,G53=30),AND(G23=4,G62=40),AND(G23=5,G71=50),AND(G23=6,G80=60),AND(G23=7,G89=70),AND(G23=8,G98=80),AND(G23=9,G107=90),AND(G23=10,G116=100))),VLOOKUP(J23-1,SortLookup!$A$13:$B$16,2,FALSE),"")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 aca="true" t="shared" si="0" ref="K23:K29">L23+M23+N23</f>
        <v>59.16</v>
      </c>
      <c r="L23" s="30">
        <f aca="true" t="shared" si="1" ref="L23:L29">AB23+AO23+BA23+BM23+BY23+CJ23+CU23+DF23</f>
        <v>52.16</v>
      </c>
      <c r="M23" s="8">
        <f aca="true" t="shared" si="2" ref="M23:M29">AD23+AQ23+BC23+BO23+CA23+CL23+CW23+DH23</f>
        <v>0</v>
      </c>
      <c r="N23" s="31">
        <f aca="true" t="shared" si="3" ref="N23:N29">O23/2</f>
        <v>7</v>
      </c>
      <c r="O23" s="32">
        <f aca="true" t="shared" si="4" ref="O23:O29">W23+AJ23+AV23+BH23+BT23+CE23+CP23+DA23</f>
        <v>14</v>
      </c>
      <c r="P23" s="24">
        <v>6.69</v>
      </c>
      <c r="Q23" s="1"/>
      <c r="R23" s="1"/>
      <c r="S23" s="1"/>
      <c r="T23" s="1"/>
      <c r="U23" s="1"/>
      <c r="V23" s="1"/>
      <c r="W23" s="2">
        <v>0</v>
      </c>
      <c r="X23" s="2"/>
      <c r="Y23" s="2"/>
      <c r="Z23" s="2"/>
      <c r="AA23" s="25"/>
      <c r="AB23" s="7">
        <f aca="true" t="shared" si="5" ref="AB23:AB29">P23+Q23+R23+S23+T23+U23+V23</f>
        <v>6.69</v>
      </c>
      <c r="AC23" s="19">
        <f aca="true" t="shared" si="6" ref="AC23:AC29">W23/2</f>
        <v>0</v>
      </c>
      <c r="AD23" s="6">
        <f aca="true" t="shared" si="7" ref="AD23:AD29">(X23*3)+(Y23*5)+(Z23*5)+(AA23*20)</f>
        <v>0</v>
      </c>
      <c r="AE23" s="20">
        <f aca="true" t="shared" si="8" ref="AE23:AE29">AB23+AC23+AD23</f>
        <v>6.69</v>
      </c>
      <c r="AF23" s="24">
        <v>14.77</v>
      </c>
      <c r="AG23" s="1"/>
      <c r="AH23" s="1"/>
      <c r="AI23" s="1"/>
      <c r="AJ23" s="2">
        <v>2</v>
      </c>
      <c r="AK23" s="2"/>
      <c r="AL23" s="2"/>
      <c r="AM23" s="2"/>
      <c r="AN23" s="2"/>
      <c r="AO23" s="7">
        <f aca="true" t="shared" si="9" ref="AO23:AO29">AF23+AG23+AH23+AI23</f>
        <v>14.77</v>
      </c>
      <c r="AP23" s="19">
        <f aca="true" t="shared" si="10" ref="AP23:AP29">AJ23/2</f>
        <v>1</v>
      </c>
      <c r="AQ23" s="6">
        <f aca="true" t="shared" si="11" ref="AQ23:AQ29">(AK23*3)+(AL23*5)+(AM23*5)+(AN23*20)</f>
        <v>0</v>
      </c>
      <c r="AR23" s="20">
        <f aca="true" t="shared" si="12" ref="AR23:AR29">AO23+AP23+AQ23</f>
        <v>15.77</v>
      </c>
      <c r="AS23" s="24">
        <v>18.25</v>
      </c>
      <c r="AT23" s="1"/>
      <c r="AU23" s="1"/>
      <c r="AV23" s="2">
        <v>2</v>
      </c>
      <c r="AW23" s="2"/>
      <c r="AX23" s="2"/>
      <c r="AY23" s="2"/>
      <c r="AZ23" s="2"/>
      <c r="BA23" s="7">
        <f aca="true" t="shared" si="13" ref="BA23:BA29">AS23+AT23+AU23</f>
        <v>18.25</v>
      </c>
      <c r="BB23" s="19">
        <f aca="true" t="shared" si="14" ref="BB23:BB29">AV23/2</f>
        <v>1</v>
      </c>
      <c r="BC23" s="6">
        <f aca="true" t="shared" si="15" ref="BC23:BC29">(AW23*3)+(AX23*5)+(AY23*5)+(AZ23*20)</f>
        <v>0</v>
      </c>
      <c r="BD23" s="20">
        <f aca="true" t="shared" si="16" ref="BD23:BD29">BA23+BB23+BC23</f>
        <v>19.25</v>
      </c>
      <c r="BE23" s="24">
        <v>4.32</v>
      </c>
      <c r="BF23" s="1">
        <v>8.13</v>
      </c>
      <c r="BG23" s="1"/>
      <c r="BH23" s="2">
        <v>10</v>
      </c>
      <c r="BI23" s="2"/>
      <c r="BJ23" s="2"/>
      <c r="BK23" s="2"/>
      <c r="BL23" s="2"/>
      <c r="BM23" s="7">
        <f aca="true" t="shared" si="17" ref="BM23:BM29">BE23+BF23+BG23</f>
        <v>12.45</v>
      </c>
      <c r="BN23" s="19">
        <f aca="true" t="shared" si="18" ref="BN23:BN29">BH23/2</f>
        <v>5</v>
      </c>
      <c r="BO23" s="6">
        <f aca="true" t="shared" si="19" ref="BO23:BO29">(BI23*3)+(BJ23*5)+(BK23*5)+(BL23*20)</f>
        <v>0</v>
      </c>
      <c r="BP23" s="20">
        <f aca="true" t="shared" si="20" ref="BP23:BP29">BM23+BN23+BO23</f>
        <v>17.45</v>
      </c>
      <c r="BQ23" s="24"/>
      <c r="BR23" s="1"/>
      <c r="BS23" s="1"/>
      <c r="BT23" s="2"/>
      <c r="BU23" s="2"/>
      <c r="BV23" s="2"/>
      <c r="BW23" s="2"/>
      <c r="BX23" s="2"/>
      <c r="BY23" s="7">
        <f aca="true" t="shared" si="21" ref="BY23:BY29">BQ23+BR23+BS23</f>
        <v>0</v>
      </c>
      <c r="BZ23" s="19">
        <f aca="true" t="shared" si="22" ref="BZ23:BZ29">BT23/2</f>
        <v>0</v>
      </c>
      <c r="CA23" s="6">
        <f aca="true" t="shared" si="23" ref="CA23:CA29">(BU23*3)+(BV23*5)+(BW23*5)+(BX23*20)</f>
        <v>0</v>
      </c>
      <c r="CB23" s="20">
        <f aca="true" t="shared" si="24" ref="CB23:CB29">BY23+BZ23+CA23</f>
        <v>0</v>
      </c>
      <c r="CC23" s="24"/>
      <c r="CD23" s="1"/>
      <c r="CE23" s="2"/>
      <c r="CF23" s="2"/>
      <c r="CG23" s="2"/>
      <c r="CH23" s="2"/>
      <c r="CI23" s="2"/>
      <c r="CJ23" s="7">
        <f aca="true" t="shared" si="25" ref="CJ23:CJ29">CC23+CD23</f>
        <v>0</v>
      </c>
      <c r="CK23" s="19">
        <f aca="true" t="shared" si="26" ref="CK23:CK29">CE23/2</f>
        <v>0</v>
      </c>
      <c r="CL23" s="6">
        <f aca="true" t="shared" si="27" ref="CL23:CL29">(CF23*3)+(CG23*5)+(CH23*5)+(CI23*20)</f>
        <v>0</v>
      </c>
      <c r="CM23" s="20">
        <f aca="true" t="shared" si="28" ref="CM23:CM29">CJ23+CK23+CL23</f>
        <v>0</v>
      </c>
      <c r="CN23" s="24"/>
      <c r="CO23" s="1"/>
      <c r="CP23" s="2"/>
      <c r="CQ23" s="2"/>
      <c r="CR23" s="2"/>
      <c r="CS23" s="2"/>
      <c r="CT23" s="2"/>
      <c r="CU23" s="7">
        <f aca="true" t="shared" si="29" ref="CU23:CU29">CN23+CO23</f>
        <v>0</v>
      </c>
      <c r="CV23" s="19">
        <f aca="true" t="shared" si="30" ref="CV23:CV29">CP23/2</f>
        <v>0</v>
      </c>
      <c r="CW23" s="6">
        <f aca="true" t="shared" si="31" ref="CW23:CW29">(CQ23*3)+(CR23*5)+(CS23*5)+(CT23*20)</f>
        <v>0</v>
      </c>
      <c r="CX23" s="20">
        <f aca="true" t="shared" si="32" ref="CX23:CX29">CU23+CV23+CW23</f>
        <v>0</v>
      </c>
      <c r="CY23" s="24"/>
      <c r="CZ23" s="1"/>
      <c r="DA23" s="2"/>
      <c r="DB23" s="2"/>
      <c r="DC23" s="2"/>
      <c r="DD23" s="2"/>
      <c r="DE23" s="2"/>
      <c r="DF23" s="7">
        <f aca="true" t="shared" si="33" ref="DF23:DF29">CY23+CZ23</f>
        <v>0</v>
      </c>
      <c r="DG23" s="19">
        <f aca="true" t="shared" si="34" ref="DG23:DG29">DA23/2</f>
        <v>0</v>
      </c>
      <c r="DH23" s="6">
        <f aca="true" t="shared" si="35" ref="DH23:DH29">(DB23*3)+(DC23*5)+(DD23*5)+(DE23*20)</f>
        <v>0</v>
      </c>
      <c r="DI23" s="20">
        <f aca="true" t="shared" si="36" ref="DI23:DI29">DF23+DG23+DH23</f>
        <v>0</v>
      </c>
    </row>
    <row r="24" spans="1:113" ht="12.75">
      <c r="A24" s="26">
        <v>23</v>
      </c>
      <c r="B24" s="9" t="s">
        <v>107</v>
      </c>
      <c r="C24" s="9"/>
      <c r="D24" s="10"/>
      <c r="E24" s="10" t="s">
        <v>14</v>
      </c>
      <c r="F24" s="21" t="s">
        <v>19</v>
      </c>
      <c r="G24" s="22">
        <f aca="true" t="shared" si="37" ref="G24:G29">IF(AND(OR($G$2="Y",$H$2="Y"),I24&lt;5,J24&lt;5),IF(AND(I24=I23,J24=J23),G23+1,1),"")</f>
      </c>
      <c r="H24" s="17">
        <f>IF(AND($H$2="Y",J24&gt;0,OR(AND(G24=1,G35=10),AND(G24=2,G45=20),AND(G24=3,G54=30),AND(G24=4,G63=40),AND(G24=5,G72=50),AND(G24=6,G81=60),AND(G24=7,G90=70),AND(G24=8,G99=80),AND(G24=9,G108=90),AND(G24=10,G117=100))),VLOOKUP(J24-1,SortLookup!$A$13:$B$16,2,FALSE),"")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 t="shared" si="0"/>
        <v>69.14</v>
      </c>
      <c r="L24" s="30">
        <f t="shared" si="1"/>
        <v>61.14</v>
      </c>
      <c r="M24" s="8">
        <f t="shared" si="2"/>
        <v>3</v>
      </c>
      <c r="N24" s="31">
        <f t="shared" si="3"/>
        <v>5</v>
      </c>
      <c r="O24" s="32">
        <f t="shared" si="4"/>
        <v>10</v>
      </c>
      <c r="P24" s="24">
        <v>6.17</v>
      </c>
      <c r="Q24" s="1"/>
      <c r="R24" s="1"/>
      <c r="S24" s="1"/>
      <c r="T24" s="1"/>
      <c r="U24" s="1"/>
      <c r="V24" s="1"/>
      <c r="W24" s="2">
        <v>1</v>
      </c>
      <c r="X24" s="2"/>
      <c r="Y24" s="2"/>
      <c r="Z24" s="2"/>
      <c r="AA24" s="25"/>
      <c r="AB24" s="7">
        <f t="shared" si="5"/>
        <v>6.17</v>
      </c>
      <c r="AC24" s="19">
        <f t="shared" si="6"/>
        <v>0.5</v>
      </c>
      <c r="AD24" s="6">
        <f t="shared" si="7"/>
        <v>0</v>
      </c>
      <c r="AE24" s="20">
        <f t="shared" si="8"/>
        <v>6.67</v>
      </c>
      <c r="AF24" s="24">
        <v>19.54</v>
      </c>
      <c r="AG24" s="1"/>
      <c r="AH24" s="1"/>
      <c r="AI24" s="1"/>
      <c r="AJ24" s="2">
        <v>1</v>
      </c>
      <c r="AK24" s="2"/>
      <c r="AL24" s="2"/>
      <c r="AM24" s="2"/>
      <c r="AN24" s="2"/>
      <c r="AO24" s="7">
        <f t="shared" si="9"/>
        <v>19.54</v>
      </c>
      <c r="AP24" s="19">
        <f t="shared" si="10"/>
        <v>0.5</v>
      </c>
      <c r="AQ24" s="6">
        <f t="shared" si="11"/>
        <v>0</v>
      </c>
      <c r="AR24" s="20">
        <f t="shared" si="12"/>
        <v>20.04</v>
      </c>
      <c r="AS24" s="24">
        <v>20.75</v>
      </c>
      <c r="AT24" s="1"/>
      <c r="AU24" s="1"/>
      <c r="AV24" s="2">
        <v>4</v>
      </c>
      <c r="AW24" s="2"/>
      <c r="AX24" s="2"/>
      <c r="AY24" s="2"/>
      <c r="AZ24" s="2"/>
      <c r="BA24" s="7">
        <f t="shared" si="13"/>
        <v>20.75</v>
      </c>
      <c r="BB24" s="19">
        <f t="shared" si="14"/>
        <v>2</v>
      </c>
      <c r="BC24" s="6">
        <f t="shared" si="15"/>
        <v>0</v>
      </c>
      <c r="BD24" s="20">
        <f t="shared" si="16"/>
        <v>22.75</v>
      </c>
      <c r="BE24" s="24">
        <v>6.35</v>
      </c>
      <c r="BF24" s="1">
        <v>8.33</v>
      </c>
      <c r="BG24" s="1"/>
      <c r="BH24" s="2">
        <v>4</v>
      </c>
      <c r="BI24" s="2">
        <v>1</v>
      </c>
      <c r="BJ24" s="2"/>
      <c r="BK24" s="2"/>
      <c r="BL24" s="2"/>
      <c r="BM24" s="7">
        <f t="shared" si="17"/>
        <v>14.68</v>
      </c>
      <c r="BN24" s="19">
        <f t="shared" si="18"/>
        <v>2</v>
      </c>
      <c r="BO24" s="6">
        <f t="shared" si="19"/>
        <v>3</v>
      </c>
      <c r="BP24" s="20">
        <f t="shared" si="20"/>
        <v>19.68</v>
      </c>
      <c r="BQ24" s="24"/>
      <c r="BR24" s="1"/>
      <c r="BS24" s="1"/>
      <c r="BT24" s="2"/>
      <c r="BU24" s="2"/>
      <c r="BV24" s="2"/>
      <c r="BW24" s="2"/>
      <c r="BX24" s="2"/>
      <c r="BY24" s="7">
        <f t="shared" si="21"/>
        <v>0</v>
      </c>
      <c r="BZ24" s="19">
        <f t="shared" si="22"/>
        <v>0</v>
      </c>
      <c r="CA24" s="6">
        <f t="shared" si="23"/>
        <v>0</v>
      </c>
      <c r="CB24" s="20">
        <f t="shared" si="24"/>
        <v>0</v>
      </c>
      <c r="CC24" s="24"/>
      <c r="CD24" s="1"/>
      <c r="CE24" s="2"/>
      <c r="CF24" s="2"/>
      <c r="CG24" s="2"/>
      <c r="CH24" s="2"/>
      <c r="CI24" s="2"/>
      <c r="CJ24" s="7">
        <f t="shared" si="25"/>
        <v>0</v>
      </c>
      <c r="CK24" s="19">
        <f t="shared" si="26"/>
        <v>0</v>
      </c>
      <c r="CL24" s="6">
        <f t="shared" si="27"/>
        <v>0</v>
      </c>
      <c r="CM24" s="20">
        <f t="shared" si="28"/>
        <v>0</v>
      </c>
      <c r="CN24" s="24"/>
      <c r="CO24" s="1"/>
      <c r="CP24" s="2"/>
      <c r="CQ24" s="2"/>
      <c r="CR24" s="2"/>
      <c r="CS24" s="2"/>
      <c r="CT24" s="2"/>
      <c r="CU24" s="7">
        <f t="shared" si="29"/>
        <v>0</v>
      </c>
      <c r="CV24" s="19">
        <f t="shared" si="30"/>
        <v>0</v>
      </c>
      <c r="CW24" s="6">
        <f t="shared" si="31"/>
        <v>0</v>
      </c>
      <c r="CX24" s="20">
        <f t="shared" si="32"/>
        <v>0</v>
      </c>
      <c r="CY24" s="24"/>
      <c r="CZ24" s="1"/>
      <c r="DA24" s="2"/>
      <c r="DB24" s="2"/>
      <c r="DC24" s="2"/>
      <c r="DD24" s="2"/>
      <c r="DE24" s="2"/>
      <c r="DF24" s="7">
        <f t="shared" si="33"/>
        <v>0</v>
      </c>
      <c r="DG24" s="19">
        <f t="shared" si="34"/>
        <v>0</v>
      </c>
      <c r="DH24" s="6">
        <f t="shared" si="35"/>
        <v>0</v>
      </c>
      <c r="DI24" s="20">
        <f t="shared" si="36"/>
        <v>0</v>
      </c>
    </row>
    <row r="25" spans="1:113" ht="12.75">
      <c r="A25" s="26">
        <v>18</v>
      </c>
      <c r="B25" s="9" t="s">
        <v>102</v>
      </c>
      <c r="C25" s="9"/>
      <c r="D25" s="10"/>
      <c r="E25" s="10" t="s">
        <v>14</v>
      </c>
      <c r="F25" s="21" t="s">
        <v>19</v>
      </c>
      <c r="G25" s="22">
        <f t="shared" si="37"/>
      </c>
      <c r="H25" s="17">
        <f>IF(AND($H$2="Y",J25&gt;0,OR(AND(G25=1,G36=10),AND(G25=2,G46=20),AND(G25=3,G55=30),AND(G25=4,G64=40),AND(G25=5,G73=50),AND(G25=6,G82=60),AND(G25=7,G91=70),AND(G25=8,G100=80),AND(G25=9,G109=90),AND(G25=10,G118=100))),VLOOKUP(J25-1,SortLookup!$A$13:$B$16,2,FALSE),"")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 t="shared" si="0"/>
        <v>69.36</v>
      </c>
      <c r="L25" s="30">
        <f t="shared" si="1"/>
        <v>58.36</v>
      </c>
      <c r="M25" s="8">
        <f t="shared" si="2"/>
        <v>5</v>
      </c>
      <c r="N25" s="31">
        <f t="shared" si="3"/>
        <v>6</v>
      </c>
      <c r="O25" s="32">
        <f t="shared" si="4"/>
        <v>12</v>
      </c>
      <c r="P25" s="24">
        <v>5.91</v>
      </c>
      <c r="Q25" s="1"/>
      <c r="R25" s="1"/>
      <c r="S25" s="1"/>
      <c r="T25" s="1"/>
      <c r="U25" s="1"/>
      <c r="V25" s="1"/>
      <c r="W25" s="2">
        <v>0</v>
      </c>
      <c r="X25" s="2"/>
      <c r="Y25" s="2"/>
      <c r="Z25" s="2"/>
      <c r="AA25" s="25"/>
      <c r="AB25" s="7">
        <f t="shared" si="5"/>
        <v>5.91</v>
      </c>
      <c r="AC25" s="19">
        <f t="shared" si="6"/>
        <v>0</v>
      </c>
      <c r="AD25" s="6">
        <f t="shared" si="7"/>
        <v>0</v>
      </c>
      <c r="AE25" s="20">
        <f t="shared" si="8"/>
        <v>5.91</v>
      </c>
      <c r="AF25" s="24">
        <v>18.72</v>
      </c>
      <c r="AG25" s="1"/>
      <c r="AH25" s="1"/>
      <c r="AI25" s="1"/>
      <c r="AJ25" s="2">
        <v>5</v>
      </c>
      <c r="AK25" s="2"/>
      <c r="AL25" s="2"/>
      <c r="AM25" s="2"/>
      <c r="AN25" s="2"/>
      <c r="AO25" s="7">
        <f t="shared" si="9"/>
        <v>18.72</v>
      </c>
      <c r="AP25" s="19">
        <f t="shared" si="10"/>
        <v>2.5</v>
      </c>
      <c r="AQ25" s="6">
        <f t="shared" si="11"/>
        <v>0</v>
      </c>
      <c r="AR25" s="20">
        <f t="shared" si="12"/>
        <v>21.22</v>
      </c>
      <c r="AS25" s="24">
        <v>17.62</v>
      </c>
      <c r="AT25" s="1"/>
      <c r="AU25" s="1"/>
      <c r="AV25" s="2">
        <v>5</v>
      </c>
      <c r="AW25" s="2"/>
      <c r="AX25" s="2"/>
      <c r="AY25" s="2">
        <v>1</v>
      </c>
      <c r="AZ25" s="2"/>
      <c r="BA25" s="7">
        <f t="shared" si="13"/>
        <v>17.62</v>
      </c>
      <c r="BB25" s="19">
        <f t="shared" si="14"/>
        <v>2.5</v>
      </c>
      <c r="BC25" s="6">
        <f t="shared" si="15"/>
        <v>5</v>
      </c>
      <c r="BD25" s="20">
        <f t="shared" si="16"/>
        <v>25.12</v>
      </c>
      <c r="BE25" s="24">
        <v>6.39</v>
      </c>
      <c r="BF25" s="1">
        <v>9.72</v>
      </c>
      <c r="BG25" s="1"/>
      <c r="BH25" s="2">
        <v>2</v>
      </c>
      <c r="BI25" s="2"/>
      <c r="BJ25" s="2"/>
      <c r="BK25" s="2"/>
      <c r="BL25" s="2"/>
      <c r="BM25" s="7">
        <f t="shared" si="17"/>
        <v>16.11</v>
      </c>
      <c r="BN25" s="19">
        <f t="shared" si="18"/>
        <v>1</v>
      </c>
      <c r="BO25" s="6">
        <f t="shared" si="19"/>
        <v>0</v>
      </c>
      <c r="BP25" s="20">
        <f t="shared" si="20"/>
        <v>17.11</v>
      </c>
      <c r="BQ25" s="24"/>
      <c r="BR25" s="1"/>
      <c r="BS25" s="1"/>
      <c r="BT25" s="2"/>
      <c r="BU25" s="2"/>
      <c r="BV25" s="2"/>
      <c r="BW25" s="2"/>
      <c r="BX25" s="2"/>
      <c r="BY25" s="7">
        <f t="shared" si="21"/>
        <v>0</v>
      </c>
      <c r="BZ25" s="19">
        <f t="shared" si="22"/>
        <v>0</v>
      </c>
      <c r="CA25" s="6">
        <f t="shared" si="23"/>
        <v>0</v>
      </c>
      <c r="CB25" s="20">
        <f t="shared" si="24"/>
        <v>0</v>
      </c>
      <c r="CC25" s="24"/>
      <c r="CD25" s="1"/>
      <c r="CE25" s="2"/>
      <c r="CF25" s="2"/>
      <c r="CG25" s="2"/>
      <c r="CH25" s="2"/>
      <c r="CI25" s="2"/>
      <c r="CJ25" s="7">
        <f t="shared" si="25"/>
        <v>0</v>
      </c>
      <c r="CK25" s="19">
        <f t="shared" si="26"/>
        <v>0</v>
      </c>
      <c r="CL25" s="6">
        <f t="shared" si="27"/>
        <v>0</v>
      </c>
      <c r="CM25" s="20">
        <f t="shared" si="28"/>
        <v>0</v>
      </c>
      <c r="CN25" s="24"/>
      <c r="CO25" s="1"/>
      <c r="CP25" s="2"/>
      <c r="CQ25" s="2"/>
      <c r="CR25" s="2"/>
      <c r="CS25" s="2"/>
      <c r="CT25" s="2"/>
      <c r="CU25" s="7">
        <f t="shared" si="29"/>
        <v>0</v>
      </c>
      <c r="CV25" s="19">
        <f t="shared" si="30"/>
        <v>0</v>
      </c>
      <c r="CW25" s="6">
        <f t="shared" si="31"/>
        <v>0</v>
      </c>
      <c r="CX25" s="20">
        <f t="shared" si="32"/>
        <v>0</v>
      </c>
      <c r="CY25" s="24"/>
      <c r="CZ25" s="1"/>
      <c r="DA25" s="2"/>
      <c r="DB25" s="2"/>
      <c r="DC25" s="2"/>
      <c r="DD25" s="2"/>
      <c r="DE25" s="2"/>
      <c r="DF25" s="7">
        <f t="shared" si="33"/>
        <v>0</v>
      </c>
      <c r="DG25" s="19">
        <f t="shared" si="34"/>
        <v>0</v>
      </c>
      <c r="DH25" s="6">
        <f t="shared" si="35"/>
        <v>0</v>
      </c>
      <c r="DI25" s="20">
        <f t="shared" si="36"/>
        <v>0</v>
      </c>
    </row>
    <row r="26" spans="1:113" ht="12.75">
      <c r="A26" s="26">
        <v>24</v>
      </c>
      <c r="B26" s="9" t="s">
        <v>108</v>
      </c>
      <c r="C26" s="9"/>
      <c r="D26" s="10"/>
      <c r="E26" s="10" t="s">
        <v>14</v>
      </c>
      <c r="F26" s="21" t="s">
        <v>19</v>
      </c>
      <c r="G26" s="22">
        <f t="shared" si="37"/>
      </c>
      <c r="H26" s="17">
        <f>IF(AND($H$2="Y",J26&gt;0,OR(AND(G26=1,G37=10),AND(G26=2,G47=20),AND(G26=3,G56=30),AND(G26=4,G65=40),AND(G26=5,G74=50),AND(G26=6,G83=60),AND(G26=7,G92=70),AND(G26=8,G101=80),AND(G26=9,G110=90),AND(G26=10,G119=100))),VLOOKUP(J26-1,SortLookup!$A$13:$B$16,2,FALSE),"")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3</v>
      </c>
      <c r="K26" s="29">
        <f t="shared" si="0"/>
        <v>69.7</v>
      </c>
      <c r="L26" s="30">
        <f t="shared" si="1"/>
        <v>64.2</v>
      </c>
      <c r="M26" s="8">
        <f t="shared" si="2"/>
        <v>0</v>
      </c>
      <c r="N26" s="31">
        <f t="shared" si="3"/>
        <v>5.5</v>
      </c>
      <c r="O26" s="32">
        <f t="shared" si="4"/>
        <v>11</v>
      </c>
      <c r="P26" s="24">
        <v>8.53</v>
      </c>
      <c r="Q26" s="1"/>
      <c r="R26" s="1"/>
      <c r="S26" s="1"/>
      <c r="T26" s="1"/>
      <c r="U26" s="1"/>
      <c r="V26" s="1"/>
      <c r="W26" s="2">
        <v>5</v>
      </c>
      <c r="X26" s="2"/>
      <c r="Y26" s="2"/>
      <c r="Z26" s="2"/>
      <c r="AA26" s="25"/>
      <c r="AB26" s="7">
        <f t="shared" si="5"/>
        <v>8.53</v>
      </c>
      <c r="AC26" s="19">
        <f t="shared" si="6"/>
        <v>2.5</v>
      </c>
      <c r="AD26" s="6">
        <f t="shared" si="7"/>
        <v>0</v>
      </c>
      <c r="AE26" s="20">
        <f t="shared" si="8"/>
        <v>11.03</v>
      </c>
      <c r="AF26" s="24">
        <v>17.3</v>
      </c>
      <c r="AG26" s="1"/>
      <c r="AH26" s="1"/>
      <c r="AI26" s="1"/>
      <c r="AJ26" s="2">
        <v>3</v>
      </c>
      <c r="AK26" s="2"/>
      <c r="AL26" s="2"/>
      <c r="AM26" s="2"/>
      <c r="AN26" s="2"/>
      <c r="AO26" s="7">
        <f t="shared" si="9"/>
        <v>17.3</v>
      </c>
      <c r="AP26" s="19">
        <f t="shared" si="10"/>
        <v>1.5</v>
      </c>
      <c r="AQ26" s="6">
        <f t="shared" si="11"/>
        <v>0</v>
      </c>
      <c r="AR26" s="20">
        <f t="shared" si="12"/>
        <v>18.8</v>
      </c>
      <c r="AS26" s="24">
        <v>21.42</v>
      </c>
      <c r="AT26" s="1"/>
      <c r="AU26" s="1"/>
      <c r="AV26" s="2">
        <v>1</v>
      </c>
      <c r="AW26" s="2"/>
      <c r="AX26" s="2"/>
      <c r="AY26" s="2"/>
      <c r="AZ26" s="2"/>
      <c r="BA26" s="7">
        <f t="shared" si="13"/>
        <v>21.42</v>
      </c>
      <c r="BB26" s="19">
        <f t="shared" si="14"/>
        <v>0.5</v>
      </c>
      <c r="BC26" s="6">
        <f t="shared" si="15"/>
        <v>0</v>
      </c>
      <c r="BD26" s="20">
        <f t="shared" si="16"/>
        <v>21.92</v>
      </c>
      <c r="BE26" s="24">
        <v>6.9</v>
      </c>
      <c r="BF26" s="1">
        <v>10.05</v>
      </c>
      <c r="BG26" s="1"/>
      <c r="BH26" s="2">
        <v>2</v>
      </c>
      <c r="BI26" s="2"/>
      <c r="BJ26" s="2"/>
      <c r="BK26" s="2"/>
      <c r="BL26" s="2"/>
      <c r="BM26" s="7">
        <f t="shared" si="17"/>
        <v>16.95</v>
      </c>
      <c r="BN26" s="19">
        <f t="shared" si="18"/>
        <v>1</v>
      </c>
      <c r="BO26" s="6">
        <f t="shared" si="19"/>
        <v>0</v>
      </c>
      <c r="BP26" s="20">
        <f t="shared" si="20"/>
        <v>17.95</v>
      </c>
      <c r="BQ26" s="24"/>
      <c r="BR26" s="1"/>
      <c r="BS26" s="1"/>
      <c r="BT26" s="2"/>
      <c r="BU26" s="2"/>
      <c r="BV26" s="2"/>
      <c r="BW26" s="2"/>
      <c r="BX26" s="2"/>
      <c r="BY26" s="7">
        <f t="shared" si="21"/>
        <v>0</v>
      </c>
      <c r="BZ26" s="19">
        <f t="shared" si="22"/>
        <v>0</v>
      </c>
      <c r="CA26" s="6">
        <f t="shared" si="23"/>
        <v>0</v>
      </c>
      <c r="CB26" s="20">
        <f t="shared" si="24"/>
        <v>0</v>
      </c>
      <c r="CC26" s="24"/>
      <c r="CD26" s="1"/>
      <c r="CE26" s="2"/>
      <c r="CF26" s="2"/>
      <c r="CG26" s="2"/>
      <c r="CH26" s="2"/>
      <c r="CI26" s="2"/>
      <c r="CJ26" s="7">
        <f t="shared" si="25"/>
        <v>0</v>
      </c>
      <c r="CK26" s="19">
        <f t="shared" si="26"/>
        <v>0</v>
      </c>
      <c r="CL26" s="6">
        <f t="shared" si="27"/>
        <v>0</v>
      </c>
      <c r="CM26" s="20">
        <f t="shared" si="28"/>
        <v>0</v>
      </c>
      <c r="CN26" s="24"/>
      <c r="CO26" s="1"/>
      <c r="CP26" s="2"/>
      <c r="CQ26" s="2"/>
      <c r="CR26" s="2"/>
      <c r="CS26" s="2"/>
      <c r="CT26" s="2"/>
      <c r="CU26" s="7">
        <f t="shared" si="29"/>
        <v>0</v>
      </c>
      <c r="CV26" s="19">
        <f t="shared" si="30"/>
        <v>0</v>
      </c>
      <c r="CW26" s="6">
        <f t="shared" si="31"/>
        <v>0</v>
      </c>
      <c r="CX26" s="20">
        <f t="shared" si="32"/>
        <v>0</v>
      </c>
      <c r="CY26" s="24"/>
      <c r="CZ26" s="1"/>
      <c r="DA26" s="2"/>
      <c r="DB26" s="2"/>
      <c r="DC26" s="2"/>
      <c r="DD26" s="2"/>
      <c r="DE26" s="2"/>
      <c r="DF26" s="7">
        <f t="shared" si="33"/>
        <v>0</v>
      </c>
      <c r="DG26" s="19">
        <f t="shared" si="34"/>
        <v>0</v>
      </c>
      <c r="DH26" s="6">
        <f t="shared" si="35"/>
        <v>0</v>
      </c>
      <c r="DI26" s="20">
        <f t="shared" si="36"/>
        <v>0</v>
      </c>
    </row>
    <row r="27" spans="1:113" ht="12.75">
      <c r="A27" s="26">
        <v>21</v>
      </c>
      <c r="B27" s="9" t="s">
        <v>105</v>
      </c>
      <c r="C27" s="9"/>
      <c r="D27" s="10"/>
      <c r="E27" s="10" t="s">
        <v>14</v>
      </c>
      <c r="F27" s="21" t="s">
        <v>19</v>
      </c>
      <c r="G27" s="22">
        <f t="shared" si="37"/>
      </c>
      <c r="H27" s="17">
        <f>IF(AND($H$2="Y",J27&gt;0,OR(AND(G27=1,G39=10),AND(G27=2,G48=20),AND(G27=3,G57=30),AND(G27=4,G66=40),AND(G27=5,G75=50),AND(G27=6,G84=60),AND(G27=7,G93=70),AND(G27=8,G102=80),AND(G27=9,G111=90),AND(G27=10,G120=100))),VLOOKUP(J27-1,SortLookup!$A$13:$B$16,2,FALSE),"")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 t="shared" si="0"/>
        <v>77.46</v>
      </c>
      <c r="L27" s="30">
        <f t="shared" si="1"/>
        <v>54.46</v>
      </c>
      <c r="M27" s="8">
        <f t="shared" si="2"/>
        <v>5</v>
      </c>
      <c r="N27" s="31">
        <f t="shared" si="3"/>
        <v>18</v>
      </c>
      <c r="O27" s="32">
        <f t="shared" si="4"/>
        <v>36</v>
      </c>
      <c r="P27" s="24">
        <v>5.3</v>
      </c>
      <c r="Q27" s="1"/>
      <c r="R27" s="1"/>
      <c r="S27" s="1"/>
      <c r="T27" s="1"/>
      <c r="U27" s="1"/>
      <c r="V27" s="1"/>
      <c r="W27" s="2">
        <v>4</v>
      </c>
      <c r="X27" s="2"/>
      <c r="Y27" s="2"/>
      <c r="Z27" s="2"/>
      <c r="AA27" s="25"/>
      <c r="AB27" s="7">
        <f t="shared" si="5"/>
        <v>5.3</v>
      </c>
      <c r="AC27" s="19">
        <f t="shared" si="6"/>
        <v>2</v>
      </c>
      <c r="AD27" s="6">
        <f t="shared" si="7"/>
        <v>0</v>
      </c>
      <c r="AE27" s="20">
        <f t="shared" si="8"/>
        <v>7.3</v>
      </c>
      <c r="AF27" s="24">
        <v>17.17</v>
      </c>
      <c r="AG27" s="1"/>
      <c r="AH27" s="1"/>
      <c r="AI27" s="1"/>
      <c r="AJ27" s="2">
        <v>7</v>
      </c>
      <c r="AK27" s="2"/>
      <c r="AL27" s="2"/>
      <c r="AM27" s="2"/>
      <c r="AN27" s="2"/>
      <c r="AO27" s="7">
        <f t="shared" si="9"/>
        <v>17.17</v>
      </c>
      <c r="AP27" s="19">
        <f t="shared" si="10"/>
        <v>3.5</v>
      </c>
      <c r="AQ27" s="6">
        <f t="shared" si="11"/>
        <v>0</v>
      </c>
      <c r="AR27" s="20">
        <f t="shared" si="12"/>
        <v>20.67</v>
      </c>
      <c r="AS27" s="24">
        <v>16.72</v>
      </c>
      <c r="AT27" s="1"/>
      <c r="AU27" s="1"/>
      <c r="AV27" s="2">
        <v>11</v>
      </c>
      <c r="AW27" s="2"/>
      <c r="AX27" s="2"/>
      <c r="AY27" s="2">
        <v>1</v>
      </c>
      <c r="AZ27" s="2"/>
      <c r="BA27" s="7">
        <f t="shared" si="13"/>
        <v>16.72</v>
      </c>
      <c r="BB27" s="19">
        <f t="shared" si="14"/>
        <v>5.5</v>
      </c>
      <c r="BC27" s="6">
        <f t="shared" si="15"/>
        <v>5</v>
      </c>
      <c r="BD27" s="20">
        <f t="shared" si="16"/>
        <v>27.22</v>
      </c>
      <c r="BE27" s="24">
        <v>4.85</v>
      </c>
      <c r="BF27" s="1">
        <v>10.42</v>
      </c>
      <c r="BG27" s="1"/>
      <c r="BH27" s="2">
        <v>14</v>
      </c>
      <c r="BI27" s="2"/>
      <c r="BJ27" s="2"/>
      <c r="BK27" s="2"/>
      <c r="BL27" s="2"/>
      <c r="BM27" s="7">
        <f t="shared" si="17"/>
        <v>15.27</v>
      </c>
      <c r="BN27" s="19">
        <f t="shared" si="18"/>
        <v>7</v>
      </c>
      <c r="BO27" s="6">
        <f t="shared" si="19"/>
        <v>0</v>
      </c>
      <c r="BP27" s="20">
        <f t="shared" si="20"/>
        <v>22.27</v>
      </c>
      <c r="BQ27" s="24"/>
      <c r="BR27" s="1"/>
      <c r="BS27" s="1"/>
      <c r="BT27" s="2"/>
      <c r="BU27" s="2"/>
      <c r="BV27" s="2"/>
      <c r="BW27" s="2"/>
      <c r="BX27" s="2"/>
      <c r="BY27" s="7">
        <f t="shared" si="21"/>
        <v>0</v>
      </c>
      <c r="BZ27" s="19">
        <f t="shared" si="22"/>
        <v>0</v>
      </c>
      <c r="CA27" s="6">
        <f t="shared" si="23"/>
        <v>0</v>
      </c>
      <c r="CB27" s="20">
        <f t="shared" si="24"/>
        <v>0</v>
      </c>
      <c r="CC27" s="24"/>
      <c r="CD27" s="1"/>
      <c r="CE27" s="2"/>
      <c r="CF27" s="2"/>
      <c r="CG27" s="2"/>
      <c r="CH27" s="2"/>
      <c r="CI27" s="2"/>
      <c r="CJ27" s="7">
        <f t="shared" si="25"/>
        <v>0</v>
      </c>
      <c r="CK27" s="19">
        <f t="shared" si="26"/>
        <v>0</v>
      </c>
      <c r="CL27" s="6">
        <f t="shared" si="27"/>
        <v>0</v>
      </c>
      <c r="CM27" s="20">
        <f t="shared" si="28"/>
        <v>0</v>
      </c>
      <c r="CN27" s="24"/>
      <c r="CO27" s="1"/>
      <c r="CP27" s="2"/>
      <c r="CQ27" s="2"/>
      <c r="CR27" s="2"/>
      <c r="CS27" s="2"/>
      <c r="CT27" s="2"/>
      <c r="CU27" s="7">
        <f t="shared" si="29"/>
        <v>0</v>
      </c>
      <c r="CV27" s="19">
        <f t="shared" si="30"/>
        <v>0</v>
      </c>
      <c r="CW27" s="6">
        <f t="shared" si="31"/>
        <v>0</v>
      </c>
      <c r="CX27" s="20">
        <f t="shared" si="32"/>
        <v>0</v>
      </c>
      <c r="CY27" s="24"/>
      <c r="CZ27" s="1"/>
      <c r="DA27" s="2"/>
      <c r="DB27" s="2"/>
      <c r="DC27" s="2"/>
      <c r="DD27" s="2"/>
      <c r="DE27" s="2"/>
      <c r="DF27" s="7">
        <f t="shared" si="33"/>
        <v>0</v>
      </c>
      <c r="DG27" s="19">
        <f t="shared" si="34"/>
        <v>0</v>
      </c>
      <c r="DH27" s="6">
        <f t="shared" si="35"/>
        <v>0</v>
      </c>
      <c r="DI27" s="20">
        <f t="shared" si="36"/>
        <v>0</v>
      </c>
    </row>
    <row r="28" spans="1:113" ht="12.75">
      <c r="A28" s="26">
        <v>12</v>
      </c>
      <c r="B28" s="9" t="s">
        <v>96</v>
      </c>
      <c r="C28" s="9"/>
      <c r="D28" s="10"/>
      <c r="E28" s="10" t="s">
        <v>14</v>
      </c>
      <c r="F28" s="21" t="s">
        <v>19</v>
      </c>
      <c r="G28" s="22">
        <f t="shared" si="37"/>
      </c>
      <c r="H28" s="17">
        <f>IF(AND($H$2="Y",J28&gt;0,OR(AND(G28=1,G40=10),AND(G28=2,G49=20),AND(G28=3,G58=30),AND(G28=4,G67=40),AND(G28=5,G76=50),AND(G28=6,G85=60),AND(G28=7,G94=70),AND(G28=8,G103=80),AND(G28=9,G112=90),AND(G28=10,G121=100))),VLOOKUP(J28-1,SortLookup!$A$13:$B$16,2,FALSE),"")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t="shared" si="0"/>
        <v>78.45</v>
      </c>
      <c r="L28" s="30">
        <f t="shared" si="1"/>
        <v>55.45</v>
      </c>
      <c r="M28" s="8">
        <f t="shared" si="2"/>
        <v>3</v>
      </c>
      <c r="N28" s="31">
        <f t="shared" si="3"/>
        <v>20</v>
      </c>
      <c r="O28" s="32">
        <f t="shared" si="4"/>
        <v>40</v>
      </c>
      <c r="P28" s="24">
        <v>5.15</v>
      </c>
      <c r="Q28" s="1"/>
      <c r="R28" s="1"/>
      <c r="S28" s="1"/>
      <c r="T28" s="1"/>
      <c r="U28" s="1"/>
      <c r="V28" s="1"/>
      <c r="W28" s="2">
        <v>7</v>
      </c>
      <c r="X28" s="2"/>
      <c r="Y28" s="2"/>
      <c r="Z28" s="2"/>
      <c r="AA28" s="25"/>
      <c r="AB28" s="7">
        <f t="shared" si="5"/>
        <v>5.15</v>
      </c>
      <c r="AC28" s="19">
        <f t="shared" si="6"/>
        <v>3.5</v>
      </c>
      <c r="AD28" s="6">
        <f t="shared" si="7"/>
        <v>0</v>
      </c>
      <c r="AE28" s="20">
        <f t="shared" si="8"/>
        <v>8.65</v>
      </c>
      <c r="AF28" s="24">
        <v>15.12</v>
      </c>
      <c r="AG28" s="1"/>
      <c r="AH28" s="1"/>
      <c r="AI28" s="1"/>
      <c r="AJ28" s="2">
        <v>5</v>
      </c>
      <c r="AK28" s="2"/>
      <c r="AL28" s="2"/>
      <c r="AM28" s="2"/>
      <c r="AN28" s="2"/>
      <c r="AO28" s="7">
        <f t="shared" si="9"/>
        <v>15.12</v>
      </c>
      <c r="AP28" s="19">
        <f t="shared" si="10"/>
        <v>2.5</v>
      </c>
      <c r="AQ28" s="6">
        <f t="shared" si="11"/>
        <v>0</v>
      </c>
      <c r="AR28" s="20">
        <f t="shared" si="12"/>
        <v>17.62</v>
      </c>
      <c r="AS28" s="24">
        <v>24.97</v>
      </c>
      <c r="AT28" s="1"/>
      <c r="AU28" s="1"/>
      <c r="AV28" s="2">
        <v>15</v>
      </c>
      <c r="AW28" s="2"/>
      <c r="AX28" s="2"/>
      <c r="AY28" s="2"/>
      <c r="AZ28" s="2"/>
      <c r="BA28" s="7">
        <f t="shared" si="13"/>
        <v>24.97</v>
      </c>
      <c r="BB28" s="19">
        <f t="shared" si="14"/>
        <v>7.5</v>
      </c>
      <c r="BC28" s="6">
        <f t="shared" si="15"/>
        <v>0</v>
      </c>
      <c r="BD28" s="20">
        <f t="shared" si="16"/>
        <v>32.47</v>
      </c>
      <c r="BE28" s="24">
        <v>4.66</v>
      </c>
      <c r="BF28" s="1">
        <v>5.55</v>
      </c>
      <c r="BG28" s="1"/>
      <c r="BH28" s="2">
        <v>13</v>
      </c>
      <c r="BI28" s="2">
        <v>1</v>
      </c>
      <c r="BJ28" s="2"/>
      <c r="BK28" s="2"/>
      <c r="BL28" s="2"/>
      <c r="BM28" s="7">
        <f t="shared" si="17"/>
        <v>10.21</v>
      </c>
      <c r="BN28" s="19">
        <f t="shared" si="18"/>
        <v>6.5</v>
      </c>
      <c r="BO28" s="6">
        <f t="shared" si="19"/>
        <v>3</v>
      </c>
      <c r="BP28" s="20">
        <f t="shared" si="20"/>
        <v>19.71</v>
      </c>
      <c r="BQ28" s="24"/>
      <c r="BR28" s="1"/>
      <c r="BS28" s="1"/>
      <c r="BT28" s="2"/>
      <c r="BU28" s="2"/>
      <c r="BV28" s="2"/>
      <c r="BW28" s="2"/>
      <c r="BX28" s="2"/>
      <c r="BY28" s="7">
        <f t="shared" si="21"/>
        <v>0</v>
      </c>
      <c r="BZ28" s="19">
        <f t="shared" si="22"/>
        <v>0</v>
      </c>
      <c r="CA28" s="6">
        <f t="shared" si="23"/>
        <v>0</v>
      </c>
      <c r="CB28" s="20">
        <f t="shared" si="24"/>
        <v>0</v>
      </c>
      <c r="CC28" s="24"/>
      <c r="CD28" s="1"/>
      <c r="CE28" s="2"/>
      <c r="CF28" s="2"/>
      <c r="CG28" s="2"/>
      <c r="CH28" s="2"/>
      <c r="CI28" s="2"/>
      <c r="CJ28" s="7">
        <f t="shared" si="25"/>
        <v>0</v>
      </c>
      <c r="CK28" s="19">
        <f t="shared" si="26"/>
        <v>0</v>
      </c>
      <c r="CL28" s="6">
        <f t="shared" si="27"/>
        <v>0</v>
      </c>
      <c r="CM28" s="20">
        <f t="shared" si="28"/>
        <v>0</v>
      </c>
      <c r="CN28" s="24"/>
      <c r="CO28" s="1"/>
      <c r="CP28" s="2"/>
      <c r="CQ28" s="2"/>
      <c r="CR28" s="2"/>
      <c r="CS28" s="2"/>
      <c r="CT28" s="2"/>
      <c r="CU28" s="7">
        <f t="shared" si="29"/>
        <v>0</v>
      </c>
      <c r="CV28" s="19">
        <f t="shared" si="30"/>
        <v>0</v>
      </c>
      <c r="CW28" s="6">
        <f t="shared" si="31"/>
        <v>0</v>
      </c>
      <c r="CX28" s="20">
        <f t="shared" si="32"/>
        <v>0</v>
      </c>
      <c r="CY28" s="24"/>
      <c r="CZ28" s="1"/>
      <c r="DA28" s="2"/>
      <c r="DB28" s="2"/>
      <c r="DC28" s="2"/>
      <c r="DD28" s="2"/>
      <c r="DE28" s="2"/>
      <c r="DF28" s="7">
        <f t="shared" si="33"/>
        <v>0</v>
      </c>
      <c r="DG28" s="19">
        <f t="shared" si="34"/>
        <v>0</v>
      </c>
      <c r="DH28" s="6">
        <f t="shared" si="35"/>
        <v>0</v>
      </c>
      <c r="DI28" s="20">
        <f t="shared" si="36"/>
        <v>0</v>
      </c>
    </row>
    <row r="29" spans="1:113" ht="12.75">
      <c r="A29" s="26">
        <v>11</v>
      </c>
      <c r="B29" s="9" t="s">
        <v>95</v>
      </c>
      <c r="C29" s="9"/>
      <c r="D29" s="10"/>
      <c r="E29" s="10" t="s">
        <v>14</v>
      </c>
      <c r="F29" s="21" t="s">
        <v>19</v>
      </c>
      <c r="G29" s="22">
        <f t="shared" si="37"/>
      </c>
      <c r="H29" s="17">
        <f>IF(AND($H$2="Y",J29&gt;0,OR(AND(G29=1,G41=10),AND(G29=2,G50=20),AND(G29=3,G59=30),AND(G29=4,G68=40),AND(G29=5,G77=50),AND(G29=6,G86=60),AND(G29=7,G95=70),AND(G29=8,G104=80),AND(G29=9,G113=90),AND(G29=10,G122=100))),VLOOKUP(J29-1,SortLookup!$A$13:$B$16,2,FALSE),"")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0"/>
        <v>82.28</v>
      </c>
      <c r="L29" s="30">
        <f t="shared" si="1"/>
        <v>44.78</v>
      </c>
      <c r="M29" s="8">
        <f t="shared" si="2"/>
        <v>5</v>
      </c>
      <c r="N29" s="31">
        <f t="shared" si="3"/>
        <v>32.5</v>
      </c>
      <c r="O29" s="32">
        <f t="shared" si="4"/>
        <v>65</v>
      </c>
      <c r="P29" s="24">
        <v>6.89</v>
      </c>
      <c r="Q29" s="1"/>
      <c r="R29" s="1"/>
      <c r="S29" s="1"/>
      <c r="T29" s="1"/>
      <c r="U29" s="1"/>
      <c r="V29" s="1"/>
      <c r="W29" s="2">
        <v>16</v>
      </c>
      <c r="X29" s="2"/>
      <c r="Y29" s="2"/>
      <c r="Z29" s="2"/>
      <c r="AA29" s="25"/>
      <c r="AB29" s="7">
        <f t="shared" si="5"/>
        <v>6.89</v>
      </c>
      <c r="AC29" s="19">
        <f t="shared" si="6"/>
        <v>8</v>
      </c>
      <c r="AD29" s="6">
        <f t="shared" si="7"/>
        <v>0</v>
      </c>
      <c r="AE29" s="20">
        <f t="shared" si="8"/>
        <v>14.89</v>
      </c>
      <c r="AF29" s="24">
        <v>13.23</v>
      </c>
      <c r="AG29" s="1"/>
      <c r="AH29" s="1"/>
      <c r="AI29" s="1"/>
      <c r="AJ29" s="2">
        <v>12</v>
      </c>
      <c r="AK29" s="2"/>
      <c r="AL29" s="2"/>
      <c r="AM29" s="2"/>
      <c r="AN29" s="2"/>
      <c r="AO29" s="7">
        <f t="shared" si="9"/>
        <v>13.23</v>
      </c>
      <c r="AP29" s="19">
        <f t="shared" si="10"/>
        <v>6</v>
      </c>
      <c r="AQ29" s="6">
        <f t="shared" si="11"/>
        <v>0</v>
      </c>
      <c r="AR29" s="20">
        <f t="shared" si="12"/>
        <v>19.23</v>
      </c>
      <c r="AS29" s="24">
        <v>13.84</v>
      </c>
      <c r="AT29" s="1"/>
      <c r="AU29" s="1"/>
      <c r="AV29" s="2">
        <v>15</v>
      </c>
      <c r="AW29" s="2"/>
      <c r="AX29" s="2"/>
      <c r="AY29" s="2">
        <v>1</v>
      </c>
      <c r="AZ29" s="2"/>
      <c r="BA29" s="7">
        <f t="shared" si="13"/>
        <v>13.84</v>
      </c>
      <c r="BB29" s="19">
        <f t="shared" si="14"/>
        <v>7.5</v>
      </c>
      <c r="BC29" s="6">
        <f t="shared" si="15"/>
        <v>5</v>
      </c>
      <c r="BD29" s="20">
        <f t="shared" si="16"/>
        <v>26.34</v>
      </c>
      <c r="BE29" s="24">
        <v>3.88</v>
      </c>
      <c r="BF29" s="1">
        <v>6.94</v>
      </c>
      <c r="BG29" s="1"/>
      <c r="BH29" s="2">
        <v>22</v>
      </c>
      <c r="BI29" s="2"/>
      <c r="BJ29" s="2"/>
      <c r="BK29" s="2"/>
      <c r="BL29" s="2"/>
      <c r="BM29" s="7">
        <f t="shared" si="17"/>
        <v>10.82</v>
      </c>
      <c r="BN29" s="19">
        <f t="shared" si="18"/>
        <v>11</v>
      </c>
      <c r="BO29" s="6">
        <f t="shared" si="19"/>
        <v>0</v>
      </c>
      <c r="BP29" s="20">
        <f t="shared" si="20"/>
        <v>21.82</v>
      </c>
      <c r="BQ29" s="24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</row>
    <row r="30" spans="1:113" s="73" customFormat="1" ht="12.75">
      <c r="A30" s="52"/>
      <c r="B30" s="53"/>
      <c r="C30" s="53"/>
      <c r="D30" s="54"/>
      <c r="E30" s="54"/>
      <c r="F30" s="55"/>
      <c r="G30" s="56"/>
      <c r="H30" s="57"/>
      <c r="I30" s="58"/>
      <c r="J30" s="59"/>
      <c r="K30" s="60"/>
      <c r="L30" s="61"/>
      <c r="M30" s="62"/>
      <c r="N30" s="63"/>
      <c r="O30" s="64"/>
      <c r="P30" s="65"/>
      <c r="Q30" s="66"/>
      <c r="R30" s="66"/>
      <c r="S30" s="66"/>
      <c r="T30" s="66"/>
      <c r="U30" s="66"/>
      <c r="V30" s="66"/>
      <c r="W30" s="67"/>
      <c r="X30" s="67"/>
      <c r="Y30" s="67"/>
      <c r="Z30" s="67"/>
      <c r="AA30" s="68"/>
      <c r="AB30" s="69"/>
      <c r="AC30" s="70"/>
      <c r="AD30" s="71"/>
      <c r="AE30" s="72"/>
      <c r="AF30" s="65"/>
      <c r="AG30" s="66"/>
      <c r="AH30" s="66"/>
      <c r="AI30" s="66"/>
      <c r="AJ30" s="67"/>
      <c r="AK30" s="67"/>
      <c r="AL30" s="67"/>
      <c r="AM30" s="67"/>
      <c r="AN30" s="67"/>
      <c r="AO30" s="69"/>
      <c r="AP30" s="70"/>
      <c r="AQ30" s="71"/>
      <c r="AR30" s="72"/>
      <c r="AS30" s="65"/>
      <c r="AT30" s="66"/>
      <c r="AU30" s="66"/>
      <c r="AV30" s="67"/>
      <c r="AW30" s="67"/>
      <c r="AX30" s="67"/>
      <c r="AY30" s="67"/>
      <c r="AZ30" s="67"/>
      <c r="BA30" s="69"/>
      <c r="BB30" s="70"/>
      <c r="BC30" s="71"/>
      <c r="BD30" s="72"/>
      <c r="BE30" s="65"/>
      <c r="BF30" s="66"/>
      <c r="BG30" s="66"/>
      <c r="BH30" s="67"/>
      <c r="BI30" s="67"/>
      <c r="BJ30" s="67"/>
      <c r="BK30" s="67"/>
      <c r="BL30" s="67"/>
      <c r="BM30" s="69"/>
      <c r="BN30" s="70"/>
      <c r="BO30" s="71"/>
      <c r="BP30" s="72"/>
      <c r="BQ30" s="65"/>
      <c r="BR30" s="66"/>
      <c r="BS30" s="66"/>
      <c r="BT30" s="67"/>
      <c r="BU30" s="67"/>
      <c r="BV30" s="67"/>
      <c r="BW30" s="67"/>
      <c r="BX30" s="67"/>
      <c r="BY30" s="69"/>
      <c r="BZ30" s="70"/>
      <c r="CA30" s="71"/>
      <c r="CB30" s="72"/>
      <c r="CC30" s="65"/>
      <c r="CD30" s="66"/>
      <c r="CE30" s="67"/>
      <c r="CF30" s="67"/>
      <c r="CG30" s="67"/>
      <c r="CH30" s="67"/>
      <c r="CI30" s="67"/>
      <c r="CJ30" s="69"/>
      <c r="CK30" s="70"/>
      <c r="CL30" s="71"/>
      <c r="CM30" s="72"/>
      <c r="CN30" s="65"/>
      <c r="CO30" s="66"/>
      <c r="CP30" s="67"/>
      <c r="CQ30" s="67"/>
      <c r="CR30" s="67"/>
      <c r="CS30" s="67"/>
      <c r="CT30" s="67"/>
      <c r="CU30" s="69"/>
      <c r="CV30" s="70"/>
      <c r="CW30" s="71"/>
      <c r="CX30" s="72"/>
      <c r="CY30" s="65"/>
      <c r="CZ30" s="66"/>
      <c r="DA30" s="67"/>
      <c r="DB30" s="67"/>
      <c r="DC30" s="67"/>
      <c r="DD30" s="67"/>
      <c r="DE30" s="67"/>
      <c r="DF30" s="69"/>
      <c r="DG30" s="70"/>
      <c r="DH30" s="71"/>
      <c r="DI30" s="72"/>
    </row>
    <row r="31" spans="1:113" ht="12.75">
      <c r="A31" s="26">
        <v>17</v>
      </c>
      <c r="B31" s="9" t="s">
        <v>101</v>
      </c>
      <c r="C31" s="9"/>
      <c r="D31" s="10"/>
      <c r="E31" s="10" t="s">
        <v>14</v>
      </c>
      <c r="F31" s="21" t="s">
        <v>20</v>
      </c>
      <c r="G31" s="22">
        <f>IF(AND(OR($G$2="Y",$H$2="Y"),I31&lt;5,J31&lt;5),IF(AND(I31=I29,J31=J29),G29+1,1),"")</f>
      </c>
      <c r="H31" s="17">
        <f>IF(AND($H$2="Y",J31&gt;0,OR(AND(G31=1,G42=10),AND(G31=2,G51=20),AND(G31=3,G60=30),AND(G31=4,G69=40),AND(G31=5,G78=50),AND(G31=6,G87=60),AND(G31=7,G96=70),AND(G31=8,G105=80),AND(G31=9,G114=90),AND(G31=10,G123=100))),VLOOKUP(J31-1,SortLookup!$A$13:$B$16,2,FALSE),"")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4</v>
      </c>
      <c r="K31" s="29">
        <f>L31+M31+N31</f>
        <v>69.23</v>
      </c>
      <c r="L31" s="30">
        <f>AB31+AO31+BA31+BM31+BY31+CJ31+CU31+DF31</f>
        <v>55.23</v>
      </c>
      <c r="M31" s="8">
        <f>AD31+AQ31+BC31+BO31+CA31+CL31+CW31+DH31</f>
        <v>0</v>
      </c>
      <c r="N31" s="31">
        <f>O31/2</f>
        <v>14</v>
      </c>
      <c r="O31" s="32">
        <f>W31+AJ31+AV31+BH31+BT31+CE31+CP31+DA31</f>
        <v>28</v>
      </c>
      <c r="P31" s="24">
        <v>5.42</v>
      </c>
      <c r="Q31" s="1"/>
      <c r="R31" s="1"/>
      <c r="S31" s="1"/>
      <c r="T31" s="1"/>
      <c r="U31" s="1"/>
      <c r="V31" s="1"/>
      <c r="W31" s="2">
        <v>12</v>
      </c>
      <c r="X31" s="2"/>
      <c r="Y31" s="2"/>
      <c r="Z31" s="2"/>
      <c r="AA31" s="25"/>
      <c r="AB31" s="7">
        <f>P31+Q31+R31+S31+T31+U31+V31</f>
        <v>5.42</v>
      </c>
      <c r="AC31" s="19">
        <f>W31/2</f>
        <v>6</v>
      </c>
      <c r="AD31" s="6">
        <f>(X31*3)+(Y31*5)+(Z31*5)+(AA31*20)</f>
        <v>0</v>
      </c>
      <c r="AE31" s="20">
        <f>AB31+AC31+AD31</f>
        <v>11.42</v>
      </c>
      <c r="AF31" s="24">
        <v>13.98</v>
      </c>
      <c r="AG31" s="1"/>
      <c r="AH31" s="1"/>
      <c r="AI31" s="1"/>
      <c r="AJ31" s="2">
        <v>3</v>
      </c>
      <c r="AK31" s="2"/>
      <c r="AL31" s="2"/>
      <c r="AM31" s="2"/>
      <c r="AN31" s="2"/>
      <c r="AO31" s="7">
        <f>AF31+AG31+AH31+AI31</f>
        <v>13.98</v>
      </c>
      <c r="AP31" s="19">
        <f>AJ31/2</f>
        <v>1.5</v>
      </c>
      <c r="AQ31" s="6">
        <f>(AK31*3)+(AL31*5)+(AM31*5)+(AN31*20)</f>
        <v>0</v>
      </c>
      <c r="AR31" s="20">
        <f>AO31+AP31+AQ31</f>
        <v>15.48</v>
      </c>
      <c r="AS31" s="24">
        <v>16.58</v>
      </c>
      <c r="AT31" s="1"/>
      <c r="AU31" s="1"/>
      <c r="AV31" s="2">
        <v>5</v>
      </c>
      <c r="AW31" s="2"/>
      <c r="AX31" s="2"/>
      <c r="AY31" s="2"/>
      <c r="AZ31" s="2"/>
      <c r="BA31" s="7">
        <f>AS31+AT31+AU31</f>
        <v>16.58</v>
      </c>
      <c r="BB31" s="19">
        <f>AV31/2</f>
        <v>2.5</v>
      </c>
      <c r="BC31" s="6">
        <f>(AW31*3)+(AX31*5)+(AY31*5)+(AZ31*20)</f>
        <v>0</v>
      </c>
      <c r="BD31" s="20">
        <f>BA31+BB31+BC31</f>
        <v>19.08</v>
      </c>
      <c r="BE31" s="24">
        <v>11.62</v>
      </c>
      <c r="BF31" s="1">
        <v>7.63</v>
      </c>
      <c r="BG31" s="1"/>
      <c r="BH31" s="2">
        <v>8</v>
      </c>
      <c r="BI31" s="2"/>
      <c r="BJ31" s="2"/>
      <c r="BK31" s="2"/>
      <c r="BL31" s="2"/>
      <c r="BM31" s="7">
        <f>BE31+BF31+BG31</f>
        <v>19.25</v>
      </c>
      <c r="BN31" s="19">
        <f>BH31/2</f>
        <v>4</v>
      </c>
      <c r="BO31" s="6">
        <f>(BI31*3)+(BJ31*5)+(BK31*5)+(BL31*20)</f>
        <v>0</v>
      </c>
      <c r="BP31" s="20">
        <f>BM31+BN31+BO31</f>
        <v>23.25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s="73" customFormat="1" ht="12.75">
      <c r="A32" s="52"/>
      <c r="B32" s="53"/>
      <c r="C32" s="53"/>
      <c r="D32" s="54"/>
      <c r="E32" s="54"/>
      <c r="F32" s="55"/>
      <c r="G32" s="56"/>
      <c r="H32" s="57"/>
      <c r="I32" s="58"/>
      <c r="J32" s="59"/>
      <c r="K32" s="60"/>
      <c r="L32" s="61"/>
      <c r="M32" s="62"/>
      <c r="N32" s="63"/>
      <c r="O32" s="64"/>
      <c r="P32" s="65"/>
      <c r="Q32" s="66"/>
      <c r="R32" s="66"/>
      <c r="S32" s="66"/>
      <c r="T32" s="66"/>
      <c r="U32" s="66"/>
      <c r="V32" s="66"/>
      <c r="W32" s="67"/>
      <c r="X32" s="67"/>
      <c r="Y32" s="67"/>
      <c r="Z32" s="67"/>
      <c r="AA32" s="68"/>
      <c r="AB32" s="69"/>
      <c r="AC32" s="70"/>
      <c r="AD32" s="71"/>
      <c r="AE32" s="72"/>
      <c r="AF32" s="65"/>
      <c r="AG32" s="66"/>
      <c r="AH32" s="66"/>
      <c r="AI32" s="66"/>
      <c r="AJ32" s="67"/>
      <c r="AK32" s="67"/>
      <c r="AL32" s="67"/>
      <c r="AM32" s="67"/>
      <c r="AN32" s="67"/>
      <c r="AO32" s="69"/>
      <c r="AP32" s="70"/>
      <c r="AQ32" s="71"/>
      <c r="AR32" s="72"/>
      <c r="AS32" s="65"/>
      <c r="AT32" s="66"/>
      <c r="AU32" s="66"/>
      <c r="AV32" s="67"/>
      <c r="AW32" s="67"/>
      <c r="AX32" s="67"/>
      <c r="AY32" s="67"/>
      <c r="AZ32" s="67"/>
      <c r="BA32" s="69"/>
      <c r="BB32" s="70"/>
      <c r="BC32" s="71"/>
      <c r="BD32" s="72"/>
      <c r="BE32" s="65"/>
      <c r="BF32" s="66"/>
      <c r="BG32" s="66"/>
      <c r="BH32" s="67"/>
      <c r="BI32" s="67"/>
      <c r="BJ32" s="67"/>
      <c r="BK32" s="67"/>
      <c r="BL32" s="67"/>
      <c r="BM32" s="69"/>
      <c r="BN32" s="70"/>
      <c r="BO32" s="71"/>
      <c r="BP32" s="72"/>
      <c r="BQ32" s="65"/>
      <c r="BR32" s="66"/>
      <c r="BS32" s="66"/>
      <c r="BT32" s="67"/>
      <c r="BU32" s="67"/>
      <c r="BV32" s="67"/>
      <c r="BW32" s="67"/>
      <c r="BX32" s="67"/>
      <c r="BY32" s="69"/>
      <c r="BZ32" s="70"/>
      <c r="CA32" s="71"/>
      <c r="CB32" s="72"/>
      <c r="CC32" s="65"/>
      <c r="CD32" s="66"/>
      <c r="CE32" s="67"/>
      <c r="CF32" s="67"/>
      <c r="CG32" s="67"/>
      <c r="CH32" s="67"/>
      <c r="CI32" s="67"/>
      <c r="CJ32" s="69"/>
      <c r="CK32" s="70"/>
      <c r="CL32" s="71"/>
      <c r="CM32" s="72"/>
      <c r="CN32" s="65"/>
      <c r="CO32" s="66"/>
      <c r="CP32" s="67"/>
      <c r="CQ32" s="67"/>
      <c r="CR32" s="67"/>
      <c r="CS32" s="67"/>
      <c r="CT32" s="67"/>
      <c r="CU32" s="69"/>
      <c r="CV32" s="70"/>
      <c r="CW32" s="71"/>
      <c r="CX32" s="72"/>
      <c r="CY32" s="65"/>
      <c r="CZ32" s="66"/>
      <c r="DA32" s="67"/>
      <c r="DB32" s="67"/>
      <c r="DC32" s="67"/>
      <c r="DD32" s="67"/>
      <c r="DE32" s="67"/>
      <c r="DF32" s="69"/>
      <c r="DG32" s="70"/>
      <c r="DH32" s="71"/>
      <c r="DI32" s="72"/>
    </row>
    <row r="33" spans="1:113" ht="12.75">
      <c r="A33" s="26">
        <v>4</v>
      </c>
      <c r="B33" s="9" t="s">
        <v>88</v>
      </c>
      <c r="C33" s="9"/>
      <c r="D33" s="10"/>
      <c r="E33" s="10" t="s">
        <v>14</v>
      </c>
      <c r="F33" s="21" t="s">
        <v>86</v>
      </c>
      <c r="G33" s="22">
        <f>IF(AND(OR($G$2="Y",$H$2="Y"),I33&lt;5,J33&lt;5),IF(AND(I33=I31,J33=J31),G31+1,1),"")</f>
      </c>
      <c r="H33" s="17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16">
        <f>IF(ISNA(VLOOKUP(E33,SortLookup!$A$1:$B$5,2,FALSE))," ",VLOOKUP(E33,SortLookup!$A$1:$B$5,2,FALSE))</f>
        <v>2</v>
      </c>
      <c r="J33" s="23" t="str">
        <f>IF(ISNA(VLOOKUP(F33,SortLookup!$A$7:$B$11,2,FALSE))," ",VLOOKUP(F33,SortLookup!$A$7:$B$11,2,FALSE))</f>
        <v> </v>
      </c>
      <c r="K33" s="29">
        <f>L33+M33+N33</f>
        <v>60.81</v>
      </c>
      <c r="L33" s="30">
        <f>AB33+AO33+BA33+BM33+BY33+CJ33+CU33+DF33</f>
        <v>41.81</v>
      </c>
      <c r="M33" s="8">
        <f>AD33+AQ33+BC33+BO33+CA33+CL33+CW33+DH33</f>
        <v>0</v>
      </c>
      <c r="N33" s="31">
        <f>O33/2</f>
        <v>19</v>
      </c>
      <c r="O33" s="32">
        <f>W33+AJ33+AV33+BH33+BT33+CE33+CP33+DA33</f>
        <v>38</v>
      </c>
      <c r="P33" s="24">
        <v>5.84</v>
      </c>
      <c r="Q33" s="1"/>
      <c r="R33" s="1"/>
      <c r="S33" s="1"/>
      <c r="T33" s="1"/>
      <c r="U33" s="1"/>
      <c r="V33" s="1"/>
      <c r="W33" s="2">
        <v>5</v>
      </c>
      <c r="X33" s="2"/>
      <c r="Y33" s="2"/>
      <c r="Z33" s="2"/>
      <c r="AA33" s="25"/>
      <c r="AB33" s="7">
        <f>P33+Q33+R33+S33+T33+U33+V33</f>
        <v>5.84</v>
      </c>
      <c r="AC33" s="19">
        <f>W33/2</f>
        <v>2.5</v>
      </c>
      <c r="AD33" s="6">
        <f>(X33*3)+(Y33*5)+(Z33*5)+(AA33*20)</f>
        <v>0</v>
      </c>
      <c r="AE33" s="20">
        <f>AB33+AC33+AD33</f>
        <v>8.34</v>
      </c>
      <c r="AF33" s="24">
        <v>12.29</v>
      </c>
      <c r="AG33" s="1"/>
      <c r="AH33" s="1"/>
      <c r="AI33" s="1"/>
      <c r="AJ33" s="2">
        <v>6</v>
      </c>
      <c r="AK33" s="2"/>
      <c r="AL33" s="2"/>
      <c r="AM33" s="2"/>
      <c r="AN33" s="2"/>
      <c r="AO33" s="7">
        <f>AF33+AG33+AH33+AI33</f>
        <v>12.29</v>
      </c>
      <c r="AP33" s="19">
        <f>AJ33/2</f>
        <v>3</v>
      </c>
      <c r="AQ33" s="6">
        <f>(AK33*3)+(AL33*5)+(AM33*5)+(AN33*20)</f>
        <v>0</v>
      </c>
      <c r="AR33" s="20">
        <f>AO33+AP33+AQ33</f>
        <v>15.29</v>
      </c>
      <c r="AS33" s="24">
        <v>14.45</v>
      </c>
      <c r="AT33" s="1"/>
      <c r="AU33" s="1"/>
      <c r="AV33" s="2">
        <v>6</v>
      </c>
      <c r="AW33" s="2"/>
      <c r="AX33" s="2"/>
      <c r="AY33" s="2"/>
      <c r="AZ33" s="2"/>
      <c r="BA33" s="7">
        <f>AS33+AT33+AU33</f>
        <v>14.45</v>
      </c>
      <c r="BB33" s="19">
        <f>AV33/2</f>
        <v>3</v>
      </c>
      <c r="BC33" s="6">
        <f>(AW33*3)+(AX33*5)+(AY33*5)+(AZ33*20)</f>
        <v>0</v>
      </c>
      <c r="BD33" s="20">
        <f>BA33+BB33+BC33</f>
        <v>17.45</v>
      </c>
      <c r="BE33" s="24">
        <v>3.61</v>
      </c>
      <c r="BF33" s="1">
        <v>5.62</v>
      </c>
      <c r="BG33" s="1"/>
      <c r="BH33" s="2">
        <v>21</v>
      </c>
      <c r="BI33" s="2"/>
      <c r="BJ33" s="2"/>
      <c r="BK33" s="2"/>
      <c r="BL33" s="2"/>
      <c r="BM33" s="7">
        <f>BE33+BF33+BG33</f>
        <v>9.23</v>
      </c>
      <c r="BN33" s="19">
        <f>BH33/2</f>
        <v>10.5</v>
      </c>
      <c r="BO33" s="6">
        <f>(BI33*3)+(BJ33*5)+(BK33*5)+(BL33*20)</f>
        <v>0</v>
      </c>
      <c r="BP33" s="20">
        <f>BM33+BN33+BO33</f>
        <v>19.73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ht="12.75">
      <c r="A34" s="26">
        <v>20</v>
      </c>
      <c r="B34" s="9" t="s">
        <v>104</v>
      </c>
      <c r="C34" s="9"/>
      <c r="D34" s="10"/>
      <c r="E34" s="10" t="s">
        <v>14</v>
      </c>
      <c r="F34" s="21" t="s">
        <v>86</v>
      </c>
      <c r="G34" s="22">
        <f>IF(AND(OR($G$2="Y",$H$2="Y"),I34&lt;5,J34&lt;5),IF(AND(I34=I33,J34=J33),G33+1,1),"")</f>
      </c>
      <c r="H34" s="17">
        <f>IF(AND($H$2="Y",J34&gt;0,OR(AND(G34=1,G44=10),AND(G34=2,G53=20),AND(G34=3,G62=30),AND(G34=4,G71=40),AND(G34=5,G80=50),AND(G34=6,G89=60),AND(G34=7,G98=70),AND(G34=8,G107=80),AND(G34=9,G116=90),AND(G34=10,G125=100))),VLOOKUP(J34-1,SortLookup!$A$13:$B$16,2,FALSE),"")</f>
      </c>
      <c r="I34" s="16">
        <f>IF(ISNA(VLOOKUP(E34,SortLookup!$A$1:$B$5,2,FALSE))," ",VLOOKUP(E34,SortLookup!$A$1:$B$5,2,FALSE))</f>
        <v>2</v>
      </c>
      <c r="J34" s="23" t="str">
        <f>IF(ISNA(VLOOKUP(F34,SortLookup!$A$7:$B$11,2,FALSE))," ",VLOOKUP(F34,SortLookup!$A$7:$B$11,2,FALSE))</f>
        <v> </v>
      </c>
      <c r="K34" s="29">
        <f>L34+M34+N34</f>
        <v>67.96</v>
      </c>
      <c r="L34" s="30">
        <f>AB34+AO34+BA34+BM34+BY34+CJ34+CU34+DF34</f>
        <v>46.96</v>
      </c>
      <c r="M34" s="8">
        <f>AD34+AQ34+BC34+BO34+CA34+CL34+CW34+DH34</f>
        <v>0</v>
      </c>
      <c r="N34" s="31">
        <f>O34/2</f>
        <v>21</v>
      </c>
      <c r="O34" s="32">
        <f>W34+AJ34+AV34+BH34+BT34+CE34+CP34+DA34</f>
        <v>42</v>
      </c>
      <c r="P34" s="24">
        <v>5.99</v>
      </c>
      <c r="Q34" s="1"/>
      <c r="R34" s="1"/>
      <c r="S34" s="1"/>
      <c r="T34" s="1"/>
      <c r="U34" s="1"/>
      <c r="V34" s="1"/>
      <c r="W34" s="2">
        <v>15</v>
      </c>
      <c r="X34" s="2"/>
      <c r="Y34" s="2"/>
      <c r="Z34" s="2"/>
      <c r="AA34" s="25"/>
      <c r="AB34" s="7">
        <f>P34+Q34+R34+S34+T34+U34+V34</f>
        <v>5.99</v>
      </c>
      <c r="AC34" s="19">
        <f>W34/2</f>
        <v>7.5</v>
      </c>
      <c r="AD34" s="6">
        <f>(X34*3)+(Y34*5)+(Z34*5)+(AA34*20)</f>
        <v>0</v>
      </c>
      <c r="AE34" s="20">
        <f>AB34+AC34+AD34</f>
        <v>13.49</v>
      </c>
      <c r="AF34" s="24">
        <v>14.06</v>
      </c>
      <c r="AG34" s="1"/>
      <c r="AH34" s="1"/>
      <c r="AI34" s="1"/>
      <c r="AJ34" s="2">
        <v>10</v>
      </c>
      <c r="AK34" s="2"/>
      <c r="AL34" s="2"/>
      <c r="AM34" s="2"/>
      <c r="AN34" s="2"/>
      <c r="AO34" s="7">
        <f>AF34+AG34+AH34+AI34</f>
        <v>14.06</v>
      </c>
      <c r="AP34" s="19">
        <f>AJ34/2</f>
        <v>5</v>
      </c>
      <c r="AQ34" s="6">
        <f>(AK34*3)+(AL34*5)+(AM34*5)+(AN34*20)</f>
        <v>0</v>
      </c>
      <c r="AR34" s="20">
        <f>AO34+AP34+AQ34</f>
        <v>19.06</v>
      </c>
      <c r="AS34" s="24">
        <v>16.85</v>
      </c>
      <c r="AT34" s="1"/>
      <c r="AU34" s="1"/>
      <c r="AV34" s="2">
        <v>3</v>
      </c>
      <c r="AW34" s="2"/>
      <c r="AX34" s="2"/>
      <c r="AY34" s="2"/>
      <c r="AZ34" s="2"/>
      <c r="BA34" s="7">
        <f>AS34+AT34+AU34</f>
        <v>16.85</v>
      </c>
      <c r="BB34" s="19">
        <f>AV34/2</f>
        <v>1.5</v>
      </c>
      <c r="BC34" s="6">
        <f>(AW34*3)+(AX34*5)+(AY34*5)+(AZ34*20)</f>
        <v>0</v>
      </c>
      <c r="BD34" s="20">
        <f>BA34+BB34+BC34</f>
        <v>18.35</v>
      </c>
      <c r="BE34" s="24">
        <v>4.34</v>
      </c>
      <c r="BF34" s="1">
        <v>5.72</v>
      </c>
      <c r="BG34" s="1"/>
      <c r="BH34" s="2">
        <v>14</v>
      </c>
      <c r="BI34" s="2"/>
      <c r="BJ34" s="2"/>
      <c r="BK34" s="2"/>
      <c r="BL34" s="2"/>
      <c r="BM34" s="7">
        <f>BE34+BF34+BG34</f>
        <v>10.06</v>
      </c>
      <c r="BN34" s="19">
        <f>BH34/2</f>
        <v>7</v>
      </c>
      <c r="BO34" s="6">
        <f>(BI34*3)+(BJ34*5)+(BK34*5)+(BL34*20)</f>
        <v>0</v>
      </c>
      <c r="BP34" s="20">
        <f>BM34+BN34+BO34</f>
        <v>17.06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>
      <c r="A35" s="26">
        <v>15</v>
      </c>
      <c r="B35" s="9" t="s">
        <v>99</v>
      </c>
      <c r="C35" s="9"/>
      <c r="D35" s="10"/>
      <c r="E35" s="10" t="s">
        <v>14</v>
      </c>
      <c r="F35" s="21" t="s">
        <v>86</v>
      </c>
      <c r="G35" s="22">
        <f>IF(AND(OR($G$2="Y",$H$2="Y"),I35&lt;5,J35&lt;5),IF(AND(I35=I34,J35=J34),G34+1,1),"")</f>
      </c>
      <c r="H35" s="17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16">
        <f>IF(ISNA(VLOOKUP(E35,SortLookup!$A$1:$B$5,2,FALSE))," ",VLOOKUP(E35,SortLookup!$A$1:$B$5,2,FALSE))</f>
        <v>2</v>
      </c>
      <c r="J35" s="23" t="str">
        <f>IF(ISNA(VLOOKUP(F35,SortLookup!$A$7:$B$11,2,FALSE))," ",VLOOKUP(F35,SortLookup!$A$7:$B$11,2,FALSE))</f>
        <v> </v>
      </c>
      <c r="K35" s="29">
        <f>L35+M35+N35</f>
        <v>68.28</v>
      </c>
      <c r="L35" s="30">
        <f>AB35+AO35+BA35+BM35+BY35+CJ35+CU35+DF35</f>
        <v>56.78</v>
      </c>
      <c r="M35" s="8">
        <f>AD35+AQ35+BC35+BO35+CA35+CL35+CW35+DH35</f>
        <v>0</v>
      </c>
      <c r="N35" s="31">
        <f>O35/2</f>
        <v>11.5</v>
      </c>
      <c r="O35" s="32">
        <f>W35+AJ35+AV35+BH35+BT35+CE35+CP35+DA35</f>
        <v>23</v>
      </c>
      <c r="P35" s="24">
        <v>4.53</v>
      </c>
      <c r="Q35" s="1"/>
      <c r="R35" s="1"/>
      <c r="S35" s="1"/>
      <c r="T35" s="1"/>
      <c r="U35" s="1"/>
      <c r="V35" s="1"/>
      <c r="W35" s="2">
        <v>4</v>
      </c>
      <c r="X35" s="2"/>
      <c r="Y35" s="2"/>
      <c r="Z35" s="2"/>
      <c r="AA35" s="25"/>
      <c r="AB35" s="7">
        <f>P35+Q35+R35+S35+T35+U35+V35</f>
        <v>4.53</v>
      </c>
      <c r="AC35" s="19">
        <f>W35/2</f>
        <v>2</v>
      </c>
      <c r="AD35" s="6">
        <f>(X35*3)+(Y35*5)+(Z35*5)+(AA35*20)</f>
        <v>0</v>
      </c>
      <c r="AE35" s="20">
        <f>AB35+AC35+AD35</f>
        <v>6.53</v>
      </c>
      <c r="AF35" s="24">
        <v>13.19</v>
      </c>
      <c r="AG35" s="1"/>
      <c r="AH35" s="1"/>
      <c r="AI35" s="1"/>
      <c r="AJ35" s="2">
        <v>9</v>
      </c>
      <c r="AK35" s="2"/>
      <c r="AL35" s="2"/>
      <c r="AM35" s="2"/>
      <c r="AN35" s="2"/>
      <c r="AO35" s="7">
        <f>AF35+AG35+AH35+AI35</f>
        <v>13.19</v>
      </c>
      <c r="AP35" s="19">
        <f>AJ35/2</f>
        <v>4.5</v>
      </c>
      <c r="AQ35" s="6">
        <f>(AK35*3)+(AL35*5)+(AM35*5)+(AN35*20)</f>
        <v>0</v>
      </c>
      <c r="AR35" s="20">
        <f>AO35+AP35+AQ35</f>
        <v>17.69</v>
      </c>
      <c r="AS35" s="24">
        <v>24.22</v>
      </c>
      <c r="AT35" s="1"/>
      <c r="AU35" s="1"/>
      <c r="AV35" s="2">
        <v>2</v>
      </c>
      <c r="AW35" s="2"/>
      <c r="AX35" s="2"/>
      <c r="AY35" s="2"/>
      <c r="AZ35" s="2"/>
      <c r="BA35" s="7">
        <f>AS35+AT35+AU35</f>
        <v>24.22</v>
      </c>
      <c r="BB35" s="19">
        <f>AV35/2</f>
        <v>1</v>
      </c>
      <c r="BC35" s="6">
        <f>(AW35*3)+(AX35*5)+(AY35*5)+(AZ35*20)</f>
        <v>0</v>
      </c>
      <c r="BD35" s="20">
        <f>BA35+BB35+BC35</f>
        <v>25.22</v>
      </c>
      <c r="BE35" s="24">
        <v>5.59</v>
      </c>
      <c r="BF35" s="1">
        <v>9.25</v>
      </c>
      <c r="BG35" s="1"/>
      <c r="BH35" s="2">
        <v>8</v>
      </c>
      <c r="BI35" s="2"/>
      <c r="BJ35" s="2"/>
      <c r="BK35" s="2"/>
      <c r="BL35" s="2"/>
      <c r="BM35" s="7">
        <f>BE35+BF35+BG35</f>
        <v>14.84</v>
      </c>
      <c r="BN35" s="19">
        <f>BH35/2</f>
        <v>4</v>
      </c>
      <c r="BO35" s="6">
        <f>(BI35*3)+(BJ35*5)+(BK35*5)+(BL35*20)</f>
        <v>0</v>
      </c>
      <c r="BP35" s="20">
        <f>BM35+BN35+BO35</f>
        <v>18.84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>
      <c r="A36" s="26">
        <v>2</v>
      </c>
      <c r="B36" s="9" t="s">
        <v>85</v>
      </c>
      <c r="C36" s="9"/>
      <c r="D36" s="10"/>
      <c r="E36" s="10" t="s">
        <v>14</v>
      </c>
      <c r="F36" s="21" t="s">
        <v>86</v>
      </c>
      <c r="G36" s="22">
        <f>IF(AND(OR($G$2="Y",$H$2="Y"),I36&lt;5,J36&lt;5),IF(AND(I36=I35,J36=J35),G35+1,1),"")</f>
      </c>
      <c r="H36" s="17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16">
        <f>IF(ISNA(VLOOKUP(E36,SortLookup!$A$1:$B$5,2,FALSE))," ",VLOOKUP(E36,SortLookup!$A$1:$B$5,2,FALSE))</f>
        <v>2</v>
      </c>
      <c r="J36" s="23" t="str">
        <f>IF(ISNA(VLOOKUP(F36,SortLookup!$A$7:$B$11,2,FALSE))," ",VLOOKUP(F36,SortLookup!$A$7:$B$11,2,FALSE))</f>
        <v> </v>
      </c>
      <c r="K36" s="29">
        <f>L36+M36+N36</f>
        <v>68.83</v>
      </c>
      <c r="L36" s="30">
        <f>AB36+AO36+BA36+BM36+BY36+CJ36+CU36+DF36</f>
        <v>65.83</v>
      </c>
      <c r="M36" s="8">
        <f>AD36+AQ36+BC36+BO36+CA36+CL36+CW36+DH36</f>
        <v>0</v>
      </c>
      <c r="N36" s="31">
        <f>O36/2</f>
        <v>3</v>
      </c>
      <c r="O36" s="32">
        <f>W36+AJ36+AV36+BH36+BT36+CE36+CP36+DA36</f>
        <v>6</v>
      </c>
      <c r="P36" s="24">
        <v>9.62</v>
      </c>
      <c r="Q36" s="1"/>
      <c r="R36" s="1"/>
      <c r="S36" s="1"/>
      <c r="T36" s="1"/>
      <c r="U36" s="1"/>
      <c r="V36" s="1"/>
      <c r="W36" s="2">
        <v>0</v>
      </c>
      <c r="X36" s="2"/>
      <c r="Y36" s="2"/>
      <c r="Z36" s="2"/>
      <c r="AA36" s="25"/>
      <c r="AB36" s="7">
        <f>P36+Q36+R36+S36+T36+U36+V36</f>
        <v>9.62</v>
      </c>
      <c r="AC36" s="19">
        <f>W36/2</f>
        <v>0</v>
      </c>
      <c r="AD36" s="6">
        <f>(X36*3)+(Y36*5)+(Z36*5)+(AA36*20)</f>
        <v>0</v>
      </c>
      <c r="AE36" s="20">
        <f>AB36+AC36+AD36</f>
        <v>9.62</v>
      </c>
      <c r="AF36" s="24">
        <v>18.94</v>
      </c>
      <c r="AG36" s="1"/>
      <c r="AH36" s="1"/>
      <c r="AI36" s="1"/>
      <c r="AJ36" s="2">
        <v>1</v>
      </c>
      <c r="AK36" s="2"/>
      <c r="AL36" s="2"/>
      <c r="AM36" s="2"/>
      <c r="AN36" s="2"/>
      <c r="AO36" s="7">
        <f>AF36+AG36+AH36+AI36</f>
        <v>18.94</v>
      </c>
      <c r="AP36" s="19">
        <f>AJ36/2</f>
        <v>0.5</v>
      </c>
      <c r="AQ36" s="6">
        <f>(AK36*3)+(AL36*5)+(AM36*5)+(AN36*20)</f>
        <v>0</v>
      </c>
      <c r="AR36" s="20">
        <f>AO36+AP36+AQ36</f>
        <v>19.44</v>
      </c>
      <c r="AS36" s="24">
        <v>22.58</v>
      </c>
      <c r="AT36" s="1"/>
      <c r="AU36" s="1"/>
      <c r="AV36" s="2">
        <v>0</v>
      </c>
      <c r="AW36" s="2"/>
      <c r="AX36" s="2"/>
      <c r="AY36" s="2"/>
      <c r="AZ36" s="2"/>
      <c r="BA36" s="7">
        <f>AS36+AT36+AU36</f>
        <v>22.58</v>
      </c>
      <c r="BB36" s="19">
        <f>AV36/2</f>
        <v>0</v>
      </c>
      <c r="BC36" s="6">
        <f>(AW36*3)+(AX36*5)+(AY36*5)+(AZ36*20)</f>
        <v>0</v>
      </c>
      <c r="BD36" s="20">
        <f>BA36+BB36+BC36</f>
        <v>22.58</v>
      </c>
      <c r="BE36" s="24">
        <v>5.42</v>
      </c>
      <c r="BF36" s="1">
        <v>9.27</v>
      </c>
      <c r="BG36" s="1"/>
      <c r="BH36" s="2">
        <v>5</v>
      </c>
      <c r="BI36" s="2"/>
      <c r="BJ36" s="2"/>
      <c r="BK36" s="2"/>
      <c r="BL36" s="2"/>
      <c r="BM36" s="7">
        <f>BE36+BF36+BG36</f>
        <v>14.69</v>
      </c>
      <c r="BN36" s="19">
        <f>BH36/2</f>
        <v>2.5</v>
      </c>
      <c r="BO36" s="6">
        <f>(BI36*3)+(BJ36*5)+(BK36*5)+(BL36*20)</f>
        <v>0</v>
      </c>
      <c r="BP36" s="20">
        <f>BM36+BN36+BO36</f>
        <v>17.19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ht="12.75">
      <c r="A37" s="26">
        <v>3</v>
      </c>
      <c r="B37" s="9" t="s">
        <v>87</v>
      </c>
      <c r="C37" s="9"/>
      <c r="D37" s="10"/>
      <c r="E37" s="10" t="s">
        <v>14</v>
      </c>
      <c r="F37" s="21" t="s">
        <v>86</v>
      </c>
      <c r="G37" s="22">
        <f>IF(AND(OR($G$2="Y",$H$2="Y"),I37&lt;5,J37&lt;5),IF(AND(I37=I36,J37=J36),G36+1,1),"")</f>
      </c>
      <c r="H37" s="17">
        <f>IF(AND($H$2="Y",J37&gt;0,OR(AND(G37=1,G47=10),AND(G37=2,G56=20),AND(G37=3,G65=30),AND(G37=4,G74=40),AND(G37=5,G83=50),AND(G37=6,G92=60),AND(G37=7,G101=70),AND(G37=8,G110=80),AND(G37=9,G119=90),AND(G37=10,G128=100))),VLOOKUP(J37-1,SortLookup!$A$13:$B$16,2,FALSE),"")</f>
      </c>
      <c r="I37" s="16">
        <f>IF(ISNA(VLOOKUP(E37,SortLookup!$A$1:$B$5,2,FALSE))," ",VLOOKUP(E37,SortLookup!$A$1:$B$5,2,FALSE))</f>
        <v>2</v>
      </c>
      <c r="J37" s="23" t="str">
        <f>IF(ISNA(VLOOKUP(F37,SortLookup!$A$7:$B$11,2,FALSE))," ",VLOOKUP(F37,SortLookup!$A$7:$B$11,2,FALSE))</f>
        <v> </v>
      </c>
      <c r="K37" s="29">
        <f>L37+M37+N37</f>
        <v>73.62</v>
      </c>
      <c r="L37" s="30">
        <f>AB37+AO37+BA37+BM37+BY37+CJ37+CU37+DF37</f>
        <v>57.12</v>
      </c>
      <c r="M37" s="8">
        <f>AD37+AQ37+BC37+BO37+CA37+CL37+CW37+DH37</f>
        <v>0</v>
      </c>
      <c r="N37" s="31">
        <f>O37/2</f>
        <v>16.5</v>
      </c>
      <c r="O37" s="32">
        <f>W37+AJ37+AV37+BH37+BT37+CE37+CP37+DA37</f>
        <v>33</v>
      </c>
      <c r="P37" s="24">
        <v>5.41</v>
      </c>
      <c r="Q37" s="1"/>
      <c r="R37" s="1"/>
      <c r="S37" s="1"/>
      <c r="T37" s="1"/>
      <c r="U37" s="1"/>
      <c r="V37" s="1"/>
      <c r="W37" s="2">
        <v>4</v>
      </c>
      <c r="X37" s="2"/>
      <c r="Y37" s="2"/>
      <c r="Z37" s="2"/>
      <c r="AA37" s="25"/>
      <c r="AB37" s="7">
        <f>P37+Q37+R37+S37+T37+U37+V37</f>
        <v>5.41</v>
      </c>
      <c r="AC37" s="19">
        <f>W37/2</f>
        <v>2</v>
      </c>
      <c r="AD37" s="6">
        <f>(X37*3)+(Y37*5)+(Z37*5)+(AA37*20)</f>
        <v>0</v>
      </c>
      <c r="AE37" s="20">
        <f>AB37+AC37+AD37</f>
        <v>7.41</v>
      </c>
      <c r="AF37" s="24">
        <v>21.75</v>
      </c>
      <c r="AG37" s="1"/>
      <c r="AH37" s="1"/>
      <c r="AI37" s="1"/>
      <c r="AJ37" s="2">
        <v>8</v>
      </c>
      <c r="AK37" s="2"/>
      <c r="AL37" s="2"/>
      <c r="AM37" s="2"/>
      <c r="AN37" s="2"/>
      <c r="AO37" s="7">
        <f>AF37+AG37+AH37+AI37</f>
        <v>21.75</v>
      </c>
      <c r="AP37" s="19">
        <f>AJ37/2</f>
        <v>4</v>
      </c>
      <c r="AQ37" s="6">
        <f>(AK37*3)+(AL37*5)+(AM37*5)+(AN37*20)</f>
        <v>0</v>
      </c>
      <c r="AR37" s="20">
        <f>AO37+AP37+AQ37</f>
        <v>25.75</v>
      </c>
      <c r="AS37" s="24">
        <v>19.48</v>
      </c>
      <c r="AT37" s="1"/>
      <c r="AU37" s="1"/>
      <c r="AV37" s="2">
        <v>7</v>
      </c>
      <c r="AW37" s="2"/>
      <c r="AX37" s="2"/>
      <c r="AY37" s="2"/>
      <c r="AZ37" s="2"/>
      <c r="BA37" s="7">
        <f>AS37+AT37+AU37</f>
        <v>19.48</v>
      </c>
      <c r="BB37" s="19">
        <f>AV37/2</f>
        <v>3.5</v>
      </c>
      <c r="BC37" s="6">
        <f>(AW37*3)+(AX37*5)+(AY37*5)+(AZ37*20)</f>
        <v>0</v>
      </c>
      <c r="BD37" s="20">
        <f>BA37+BB37+BC37</f>
        <v>22.98</v>
      </c>
      <c r="BE37" s="24">
        <v>4.09</v>
      </c>
      <c r="BF37" s="1">
        <v>6.39</v>
      </c>
      <c r="BG37" s="1"/>
      <c r="BH37" s="2">
        <v>14</v>
      </c>
      <c r="BI37" s="2"/>
      <c r="BJ37" s="2"/>
      <c r="BK37" s="2"/>
      <c r="BL37" s="2"/>
      <c r="BM37" s="7">
        <f>BE37+BF37+BG37</f>
        <v>10.48</v>
      </c>
      <c r="BN37" s="19">
        <f>BH37/2</f>
        <v>7</v>
      </c>
      <c r="BO37" s="6">
        <f>(BI37*3)+(BJ37*5)+(BK37*5)+(BL37*20)</f>
        <v>0</v>
      </c>
      <c r="BP37" s="20">
        <f>BM37+BN37+BO37</f>
        <v>17.48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s="95" customFormat="1" ht="12.75">
      <c r="A38" s="74"/>
      <c r="B38" s="75"/>
      <c r="C38" s="75"/>
      <c r="D38" s="76"/>
      <c r="E38" s="76"/>
      <c r="F38" s="77"/>
      <c r="G38" s="78"/>
      <c r="H38" s="79"/>
      <c r="I38" s="80"/>
      <c r="J38" s="81"/>
      <c r="K38" s="82"/>
      <c r="L38" s="83"/>
      <c r="M38" s="84"/>
      <c r="N38" s="85"/>
      <c r="O38" s="86"/>
      <c r="P38" s="87"/>
      <c r="Q38" s="88"/>
      <c r="R38" s="88"/>
      <c r="S38" s="88"/>
      <c r="T38" s="88"/>
      <c r="U38" s="88"/>
      <c r="V38" s="88"/>
      <c r="W38" s="89"/>
      <c r="X38" s="89"/>
      <c r="Y38" s="89"/>
      <c r="Z38" s="89"/>
      <c r="AA38" s="90"/>
      <c r="AB38" s="91"/>
      <c r="AC38" s="92"/>
      <c r="AD38" s="93"/>
      <c r="AE38" s="94"/>
      <c r="AF38" s="87"/>
      <c r="AG38" s="88"/>
      <c r="AH38" s="88"/>
      <c r="AI38" s="88"/>
      <c r="AJ38" s="89"/>
      <c r="AK38" s="89"/>
      <c r="AL38" s="89"/>
      <c r="AM38" s="89"/>
      <c r="AN38" s="89"/>
      <c r="AO38" s="91"/>
      <c r="AP38" s="92"/>
      <c r="AQ38" s="93"/>
      <c r="AR38" s="94"/>
      <c r="AS38" s="87"/>
      <c r="AT38" s="88"/>
      <c r="AU38" s="88"/>
      <c r="AV38" s="89"/>
      <c r="AW38" s="89"/>
      <c r="AX38" s="89"/>
      <c r="AY38" s="89"/>
      <c r="AZ38" s="89"/>
      <c r="BA38" s="91"/>
      <c r="BB38" s="92"/>
      <c r="BC38" s="93"/>
      <c r="BD38" s="94"/>
      <c r="BE38" s="87"/>
      <c r="BF38" s="88"/>
      <c r="BG38" s="88"/>
      <c r="BH38" s="89"/>
      <c r="BI38" s="89"/>
      <c r="BJ38" s="89"/>
      <c r="BK38" s="89"/>
      <c r="BL38" s="89"/>
      <c r="BM38" s="91"/>
      <c r="BN38" s="92"/>
      <c r="BO38" s="93"/>
      <c r="BP38" s="94"/>
      <c r="BQ38" s="87"/>
      <c r="BR38" s="88"/>
      <c r="BS38" s="88"/>
      <c r="BT38" s="89"/>
      <c r="BU38" s="89"/>
      <c r="BV38" s="89"/>
      <c r="BW38" s="89"/>
      <c r="BX38" s="89"/>
      <c r="BY38" s="91"/>
      <c r="BZ38" s="92"/>
      <c r="CA38" s="93"/>
      <c r="CB38" s="94"/>
      <c r="CC38" s="87"/>
      <c r="CD38" s="88"/>
      <c r="CE38" s="89"/>
      <c r="CF38" s="89"/>
      <c r="CG38" s="89"/>
      <c r="CH38" s="89"/>
      <c r="CI38" s="89"/>
      <c r="CJ38" s="91"/>
      <c r="CK38" s="92"/>
      <c r="CL38" s="93"/>
      <c r="CM38" s="94"/>
      <c r="CN38" s="87"/>
      <c r="CO38" s="88"/>
      <c r="CP38" s="89"/>
      <c r="CQ38" s="89"/>
      <c r="CR38" s="89"/>
      <c r="CS38" s="89"/>
      <c r="CT38" s="89"/>
      <c r="CU38" s="91"/>
      <c r="CV38" s="92"/>
      <c r="CW38" s="93"/>
      <c r="CX38" s="94"/>
      <c r="CY38" s="87"/>
      <c r="CZ38" s="88"/>
      <c r="DA38" s="89"/>
      <c r="DB38" s="89"/>
      <c r="DC38" s="89"/>
      <c r="DD38" s="89"/>
      <c r="DE38" s="89"/>
      <c r="DF38" s="91"/>
      <c r="DG38" s="92"/>
      <c r="DH38" s="93"/>
      <c r="DI38" s="94"/>
    </row>
    <row r="39" spans="1:113" ht="12.75" hidden="1">
      <c r="A39" s="26">
        <v>26</v>
      </c>
      <c r="B39" s="9"/>
      <c r="C39" s="9"/>
      <c r="D39" s="10"/>
      <c r="E39" s="10"/>
      <c r="F39" s="21"/>
      <c r="G39" s="22">
        <f>IF(AND(OR($G$2="Y",$H$2="Y"),I39&lt;5,J39&lt;5),IF(AND(I39=I37,J39=J37),G37+1,1),"")</f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aca="true" t="shared" si="38" ref="K39:K63">L39+M39+N39</f>
        <v>0</v>
      </c>
      <c r="L39" s="30">
        <f aca="true" t="shared" si="39" ref="L39:L63">AB39+AO39+BA39+BM39+BY39+CJ39+CU39+DF39</f>
        <v>0</v>
      </c>
      <c r="M39" s="8">
        <f aca="true" t="shared" si="40" ref="M39:M63">AD39+AQ39+BC39+BO39+CA39+CL39+CW39+DH39</f>
        <v>0</v>
      </c>
      <c r="N39" s="31">
        <f aca="true" t="shared" si="41" ref="N39:N63">O39/2</f>
        <v>0</v>
      </c>
      <c r="O39" s="32">
        <f aca="true" t="shared" si="42" ref="O39:O63">W39+AJ39+AV39+BH39+BT39+CE39+CP39+DA39</f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aca="true" t="shared" si="43" ref="AB39:AB63">P39+Q39+R39+S39+T39+U39+V39</f>
        <v>0</v>
      </c>
      <c r="AC39" s="19">
        <f aca="true" t="shared" si="44" ref="AC39:AC63">W39/2</f>
        <v>0</v>
      </c>
      <c r="AD39" s="6">
        <f aca="true" t="shared" si="45" ref="AD39:AD63">(X39*3)+(Y39*5)+(Z39*5)+(AA39*20)</f>
        <v>0</v>
      </c>
      <c r="AE39" s="20">
        <f aca="true" t="shared" si="46" ref="AE39:AE63">AB39+AC39+AD39</f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aca="true" t="shared" si="47" ref="AO39:AO63">AF39+AG39+AH39+AI39</f>
        <v>0</v>
      </c>
      <c r="AP39" s="19">
        <f aca="true" t="shared" si="48" ref="AP39:AP63">AJ39/2</f>
        <v>0</v>
      </c>
      <c r="AQ39" s="6">
        <f aca="true" t="shared" si="49" ref="AQ39:AQ63">(AK39*3)+(AL39*5)+(AM39*5)+(AN39*20)</f>
        <v>0</v>
      </c>
      <c r="AR39" s="20">
        <f aca="true" t="shared" si="50" ref="AR39:AR63">AO39+AP39+AQ39</f>
        <v>0</v>
      </c>
      <c r="AS39" s="24"/>
      <c r="AT39" s="1"/>
      <c r="AU39" s="1"/>
      <c r="AV39" s="2"/>
      <c r="AW39" s="2"/>
      <c r="AX39" s="2"/>
      <c r="AY39" s="2"/>
      <c r="AZ39" s="2"/>
      <c r="BA39" s="7">
        <f aca="true" t="shared" si="51" ref="BA39:BA63">AS39+AT39+AU39</f>
        <v>0</v>
      </c>
      <c r="BB39" s="19">
        <f aca="true" t="shared" si="52" ref="BB39:BB63">AV39/2</f>
        <v>0</v>
      </c>
      <c r="BC39" s="6">
        <f aca="true" t="shared" si="53" ref="BC39:BC63">(AW39*3)+(AX39*5)+(AY39*5)+(AZ39*20)</f>
        <v>0</v>
      </c>
      <c r="BD39" s="20">
        <f aca="true" t="shared" si="54" ref="BD39:BD63">BA39+BB39+BC39</f>
        <v>0</v>
      </c>
      <c r="BE39" s="24"/>
      <c r="BF39" s="1"/>
      <c r="BG39" s="1"/>
      <c r="BH39" s="2"/>
      <c r="BI39" s="2"/>
      <c r="BJ39" s="2"/>
      <c r="BK39" s="2"/>
      <c r="BL39" s="2"/>
      <c r="BM39" s="7">
        <f aca="true" t="shared" si="55" ref="BM39:BM63">BE39+BF39+BG39</f>
        <v>0</v>
      </c>
      <c r="BN39" s="19">
        <f aca="true" t="shared" si="56" ref="BN39:BN63">BH39/2</f>
        <v>0</v>
      </c>
      <c r="BO39" s="6">
        <f aca="true" t="shared" si="57" ref="BO39:BO63">(BI39*3)+(BJ39*5)+(BK39*5)+(BL39*20)</f>
        <v>0</v>
      </c>
      <c r="BP39" s="20">
        <f aca="true" t="shared" si="58" ref="BP39:BP63">BM39+BN39+BO39</f>
        <v>0</v>
      </c>
      <c r="BQ39" s="24"/>
      <c r="BR39" s="1"/>
      <c r="BS39" s="1"/>
      <c r="BT39" s="2"/>
      <c r="BU39" s="2"/>
      <c r="BV39" s="2"/>
      <c r="BW39" s="2"/>
      <c r="BX39" s="2"/>
      <c r="BY39" s="7">
        <f aca="true" t="shared" si="59" ref="BY39:BY63">BQ39+BR39+BS39</f>
        <v>0</v>
      </c>
      <c r="BZ39" s="19">
        <f aca="true" t="shared" si="60" ref="BZ39:BZ63">BT39/2</f>
        <v>0</v>
      </c>
      <c r="CA39" s="6">
        <f aca="true" t="shared" si="61" ref="CA39:CA63">(BU39*3)+(BV39*5)+(BW39*5)+(BX39*20)</f>
        <v>0</v>
      </c>
      <c r="CB39" s="20">
        <f aca="true" t="shared" si="62" ref="CB39:CB63">BY39+BZ39+CA39</f>
        <v>0</v>
      </c>
      <c r="CC39" s="24"/>
      <c r="CD39" s="1"/>
      <c r="CE39" s="2"/>
      <c r="CF39" s="2"/>
      <c r="CG39" s="2"/>
      <c r="CH39" s="2"/>
      <c r="CI39" s="2"/>
      <c r="CJ39" s="7">
        <f aca="true" t="shared" si="63" ref="CJ39:CJ63">CC39+CD39</f>
        <v>0</v>
      </c>
      <c r="CK39" s="19">
        <f aca="true" t="shared" si="64" ref="CK39:CK63">CE39/2</f>
        <v>0</v>
      </c>
      <c r="CL39" s="6">
        <f aca="true" t="shared" si="65" ref="CL39:CL63">(CF39*3)+(CG39*5)+(CH39*5)+(CI39*20)</f>
        <v>0</v>
      </c>
      <c r="CM39" s="20">
        <f aca="true" t="shared" si="66" ref="CM39:CM63">CJ39+CK39+CL39</f>
        <v>0</v>
      </c>
      <c r="CN39" s="24"/>
      <c r="CO39" s="1"/>
      <c r="CP39" s="2"/>
      <c r="CQ39" s="2"/>
      <c r="CR39" s="2"/>
      <c r="CS39" s="2"/>
      <c r="CT39" s="2"/>
      <c r="CU39" s="7">
        <f aca="true" t="shared" si="67" ref="CU39:CU63">CN39+CO39</f>
        <v>0</v>
      </c>
      <c r="CV39" s="19">
        <f aca="true" t="shared" si="68" ref="CV39:CV63">CP39/2</f>
        <v>0</v>
      </c>
      <c r="CW39" s="6">
        <f aca="true" t="shared" si="69" ref="CW39:CW63">(CQ39*3)+(CR39*5)+(CS39*5)+(CT39*20)</f>
        <v>0</v>
      </c>
      <c r="CX39" s="20">
        <f aca="true" t="shared" si="70" ref="CX39:CX63">CU39+CV39+CW39</f>
        <v>0</v>
      </c>
      <c r="CY39" s="24"/>
      <c r="CZ39" s="1"/>
      <c r="DA39" s="2"/>
      <c r="DB39" s="2"/>
      <c r="DC39" s="2"/>
      <c r="DD39" s="2"/>
      <c r="DE39" s="2"/>
      <c r="DF39" s="7">
        <f aca="true" t="shared" si="71" ref="DF39:DF63">CY39+CZ39</f>
        <v>0</v>
      </c>
      <c r="DG39" s="19">
        <f aca="true" t="shared" si="72" ref="DG39:DG63">DA39/2</f>
        <v>0</v>
      </c>
      <c r="DH39" s="6">
        <f aca="true" t="shared" si="73" ref="DH39:DH63">(DB39*3)+(DC39*5)+(DD39*5)+(DE39*20)</f>
        <v>0</v>
      </c>
      <c r="DI39" s="20">
        <f aca="true" t="shared" si="74" ref="DI39:DI63">DF39+DG39+DH39</f>
        <v>0</v>
      </c>
    </row>
    <row r="40" spans="1:113" ht="12.75" hidden="1">
      <c r="A40" s="26">
        <v>27</v>
      </c>
      <c r="B40" s="9"/>
      <c r="C40" s="9"/>
      <c r="D40" s="10"/>
      <c r="E40" s="10"/>
      <c r="F40" s="21"/>
      <c r="G40" s="22">
        <f aca="true" t="shared" si="75" ref="G40:G63">IF(AND(OR($G$2="Y",$H$2="Y"),I40&lt;5,J40&lt;5),IF(AND(I40=I39,J40=J39),G39+1,1),"")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38"/>
        <v>0</v>
      </c>
      <c r="L40" s="30">
        <f t="shared" si="39"/>
        <v>0</v>
      </c>
      <c r="M40" s="8">
        <f t="shared" si="40"/>
        <v>0</v>
      </c>
      <c r="N40" s="31">
        <f t="shared" si="41"/>
        <v>0</v>
      </c>
      <c r="O40" s="32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46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7"/>
        <v>0</v>
      </c>
      <c r="AP40" s="19">
        <f t="shared" si="48"/>
        <v>0</v>
      </c>
      <c r="AQ40" s="6">
        <f t="shared" si="49"/>
        <v>0</v>
      </c>
      <c r="AR40" s="20">
        <f t="shared" si="5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1"/>
        <v>0</v>
      </c>
      <c r="BB40" s="19">
        <f t="shared" si="52"/>
        <v>0</v>
      </c>
      <c r="BC40" s="6">
        <f t="shared" si="53"/>
        <v>0</v>
      </c>
      <c r="BD40" s="20">
        <f t="shared" si="54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5"/>
        <v>0</v>
      </c>
      <c r="BN40" s="19">
        <f t="shared" si="56"/>
        <v>0</v>
      </c>
      <c r="BO40" s="6">
        <f t="shared" si="57"/>
        <v>0</v>
      </c>
      <c r="BP40" s="20">
        <f t="shared" si="58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9"/>
        <v>0</v>
      </c>
      <c r="BZ40" s="19">
        <f t="shared" si="60"/>
        <v>0</v>
      </c>
      <c r="CA40" s="6">
        <f t="shared" si="61"/>
        <v>0</v>
      </c>
      <c r="CB40" s="20">
        <f t="shared" si="62"/>
        <v>0</v>
      </c>
      <c r="CC40" s="24"/>
      <c r="CD40" s="1"/>
      <c r="CE40" s="2"/>
      <c r="CF40" s="2"/>
      <c r="CG40" s="2"/>
      <c r="CH40" s="2"/>
      <c r="CI40" s="2"/>
      <c r="CJ40" s="7">
        <f t="shared" si="63"/>
        <v>0</v>
      </c>
      <c r="CK40" s="19">
        <f t="shared" si="64"/>
        <v>0</v>
      </c>
      <c r="CL40" s="6">
        <f t="shared" si="65"/>
        <v>0</v>
      </c>
      <c r="CM40" s="20">
        <f t="shared" si="66"/>
        <v>0</v>
      </c>
      <c r="CN40" s="24"/>
      <c r="CO40" s="1"/>
      <c r="CP40" s="2"/>
      <c r="CQ40" s="2"/>
      <c r="CR40" s="2"/>
      <c r="CS40" s="2"/>
      <c r="CT40" s="2"/>
      <c r="CU40" s="7">
        <f t="shared" si="67"/>
        <v>0</v>
      </c>
      <c r="CV40" s="19">
        <f t="shared" si="68"/>
        <v>0</v>
      </c>
      <c r="CW40" s="6">
        <f t="shared" si="69"/>
        <v>0</v>
      </c>
      <c r="CX40" s="20">
        <f t="shared" si="70"/>
        <v>0</v>
      </c>
      <c r="CY40" s="24"/>
      <c r="CZ40" s="1"/>
      <c r="DA40" s="2"/>
      <c r="DB40" s="2"/>
      <c r="DC40" s="2"/>
      <c r="DD40" s="2"/>
      <c r="DE40" s="2"/>
      <c r="DF40" s="7">
        <f t="shared" si="71"/>
        <v>0</v>
      </c>
      <c r="DG40" s="19">
        <f t="shared" si="72"/>
        <v>0</v>
      </c>
      <c r="DH40" s="6">
        <f t="shared" si="73"/>
        <v>0</v>
      </c>
      <c r="DI40" s="20">
        <f t="shared" si="74"/>
        <v>0</v>
      </c>
    </row>
    <row r="41" spans="1:113" ht="12.75" hidden="1">
      <c r="A41" s="26">
        <v>28</v>
      </c>
      <c r="B41" s="9"/>
      <c r="C41" s="9"/>
      <c r="D41" s="10"/>
      <c r="E41" s="10"/>
      <c r="F41" s="21"/>
      <c r="G41" s="22">
        <f t="shared" si="75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8"/>
        <v>0</v>
      </c>
      <c r="L41" s="30">
        <f t="shared" si="39"/>
        <v>0</v>
      </c>
      <c r="M41" s="8">
        <f t="shared" si="40"/>
        <v>0</v>
      </c>
      <c r="N41" s="31">
        <f t="shared" si="41"/>
        <v>0</v>
      </c>
      <c r="O41" s="32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46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7"/>
        <v>0</v>
      </c>
      <c r="AP41" s="19">
        <f t="shared" si="48"/>
        <v>0</v>
      </c>
      <c r="AQ41" s="6">
        <f t="shared" si="49"/>
        <v>0</v>
      </c>
      <c r="AR41" s="20">
        <f t="shared" si="5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1"/>
        <v>0</v>
      </c>
      <c r="BB41" s="19">
        <f t="shared" si="52"/>
        <v>0</v>
      </c>
      <c r="BC41" s="6">
        <f t="shared" si="53"/>
        <v>0</v>
      </c>
      <c r="BD41" s="20">
        <f t="shared" si="5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5"/>
        <v>0</v>
      </c>
      <c r="BN41" s="19">
        <f t="shared" si="56"/>
        <v>0</v>
      </c>
      <c r="BO41" s="6">
        <f t="shared" si="57"/>
        <v>0</v>
      </c>
      <c r="BP41" s="20">
        <f t="shared" si="58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9"/>
        <v>0</v>
      </c>
      <c r="BZ41" s="19">
        <f t="shared" si="60"/>
        <v>0</v>
      </c>
      <c r="CA41" s="6">
        <f t="shared" si="61"/>
        <v>0</v>
      </c>
      <c r="CB41" s="20">
        <f t="shared" si="62"/>
        <v>0</v>
      </c>
      <c r="CC41" s="24"/>
      <c r="CD41" s="1"/>
      <c r="CE41" s="2"/>
      <c r="CF41" s="2"/>
      <c r="CG41" s="2"/>
      <c r="CH41" s="2"/>
      <c r="CI41" s="2"/>
      <c r="CJ41" s="7">
        <f t="shared" si="63"/>
        <v>0</v>
      </c>
      <c r="CK41" s="19">
        <f t="shared" si="64"/>
        <v>0</v>
      </c>
      <c r="CL41" s="6">
        <f t="shared" si="65"/>
        <v>0</v>
      </c>
      <c r="CM41" s="20">
        <f t="shared" si="66"/>
        <v>0</v>
      </c>
      <c r="CN41" s="24"/>
      <c r="CO41" s="1"/>
      <c r="CP41" s="2"/>
      <c r="CQ41" s="2"/>
      <c r="CR41" s="2"/>
      <c r="CS41" s="2"/>
      <c r="CT41" s="2"/>
      <c r="CU41" s="7">
        <f t="shared" si="67"/>
        <v>0</v>
      </c>
      <c r="CV41" s="19">
        <f t="shared" si="68"/>
        <v>0</v>
      </c>
      <c r="CW41" s="6">
        <f t="shared" si="69"/>
        <v>0</v>
      </c>
      <c r="CX41" s="20">
        <f t="shared" si="70"/>
        <v>0</v>
      </c>
      <c r="CY41" s="24"/>
      <c r="CZ41" s="1"/>
      <c r="DA41" s="2"/>
      <c r="DB41" s="2"/>
      <c r="DC41" s="2"/>
      <c r="DD41" s="2"/>
      <c r="DE41" s="2"/>
      <c r="DF41" s="7">
        <f t="shared" si="71"/>
        <v>0</v>
      </c>
      <c r="DG41" s="19">
        <f t="shared" si="72"/>
        <v>0</v>
      </c>
      <c r="DH41" s="6">
        <f t="shared" si="73"/>
        <v>0</v>
      </c>
      <c r="DI41" s="20">
        <f t="shared" si="74"/>
        <v>0</v>
      </c>
    </row>
    <row r="42" spans="1:113" ht="12.75" hidden="1">
      <c r="A42" s="26">
        <v>29</v>
      </c>
      <c r="B42" s="9"/>
      <c r="C42" s="9"/>
      <c r="D42" s="10"/>
      <c r="E42" s="10"/>
      <c r="F42" s="21"/>
      <c r="G42" s="22">
        <f t="shared" si="75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8"/>
        <v>0</v>
      </c>
      <c r="L42" s="30">
        <f t="shared" si="39"/>
        <v>0</v>
      </c>
      <c r="M42" s="8">
        <f t="shared" si="40"/>
        <v>0</v>
      </c>
      <c r="N42" s="31">
        <f t="shared" si="41"/>
        <v>0</v>
      </c>
      <c r="O42" s="32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4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7"/>
        <v>0</v>
      </c>
      <c r="AP42" s="19">
        <f t="shared" si="48"/>
        <v>0</v>
      </c>
      <c r="AQ42" s="6">
        <f t="shared" si="49"/>
        <v>0</v>
      </c>
      <c r="AR42" s="20">
        <f t="shared" si="5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1"/>
        <v>0</v>
      </c>
      <c r="BB42" s="19">
        <f t="shared" si="52"/>
        <v>0</v>
      </c>
      <c r="BC42" s="6">
        <f t="shared" si="53"/>
        <v>0</v>
      </c>
      <c r="BD42" s="20">
        <f t="shared" si="5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 hidden="1">
      <c r="A43" s="26">
        <v>30</v>
      </c>
      <c r="B43" s="9"/>
      <c r="C43" s="9"/>
      <c r="D43" s="10"/>
      <c r="E43" s="10"/>
      <c r="F43" s="21"/>
      <c r="G43" s="22">
        <f t="shared" si="75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8"/>
        <v>0</v>
      </c>
      <c r="L43" s="30">
        <f t="shared" si="39"/>
        <v>0</v>
      </c>
      <c r="M43" s="8">
        <f t="shared" si="40"/>
        <v>0</v>
      </c>
      <c r="N43" s="31">
        <f t="shared" si="41"/>
        <v>0</v>
      </c>
      <c r="O43" s="32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4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7"/>
        <v>0</v>
      </c>
      <c r="AP43" s="19">
        <f t="shared" si="48"/>
        <v>0</v>
      </c>
      <c r="AQ43" s="6">
        <f t="shared" si="49"/>
        <v>0</v>
      </c>
      <c r="AR43" s="20">
        <f t="shared" si="5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1"/>
        <v>0</v>
      </c>
      <c r="BB43" s="19">
        <f t="shared" si="52"/>
        <v>0</v>
      </c>
      <c r="BC43" s="6">
        <f t="shared" si="53"/>
        <v>0</v>
      </c>
      <c r="BD43" s="20">
        <f t="shared" si="5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ht="12.75" hidden="1">
      <c r="A44" s="26">
        <v>31</v>
      </c>
      <c r="B44" s="9"/>
      <c r="C44" s="9"/>
      <c r="D44" s="10"/>
      <c r="E44" s="10"/>
      <c r="F44" s="21"/>
      <c r="G44" s="22">
        <f t="shared" si="75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8"/>
        <v>0</v>
      </c>
      <c r="L44" s="30">
        <f t="shared" si="39"/>
        <v>0</v>
      </c>
      <c r="M44" s="8">
        <f t="shared" si="40"/>
        <v>0</v>
      </c>
      <c r="N44" s="31">
        <f t="shared" si="41"/>
        <v>0</v>
      </c>
      <c r="O44" s="32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4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7"/>
        <v>0</v>
      </c>
      <c r="AP44" s="19">
        <f t="shared" si="48"/>
        <v>0</v>
      </c>
      <c r="AQ44" s="6">
        <f t="shared" si="49"/>
        <v>0</v>
      </c>
      <c r="AR44" s="20">
        <f t="shared" si="5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1"/>
        <v>0</v>
      </c>
      <c r="BB44" s="19">
        <f t="shared" si="52"/>
        <v>0</v>
      </c>
      <c r="BC44" s="6">
        <f t="shared" si="53"/>
        <v>0</v>
      </c>
      <c r="BD44" s="20">
        <f t="shared" si="5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5"/>
        <v>0</v>
      </c>
      <c r="BN44" s="19">
        <f t="shared" si="56"/>
        <v>0</v>
      </c>
      <c r="BO44" s="6">
        <f t="shared" si="57"/>
        <v>0</v>
      </c>
      <c r="BP44" s="20">
        <f t="shared" si="5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9"/>
        <v>0</v>
      </c>
      <c r="BZ44" s="19">
        <f t="shared" si="60"/>
        <v>0</v>
      </c>
      <c r="CA44" s="6">
        <f t="shared" si="61"/>
        <v>0</v>
      </c>
      <c r="CB44" s="20">
        <f t="shared" si="62"/>
        <v>0</v>
      </c>
      <c r="CC44" s="24"/>
      <c r="CD44" s="1"/>
      <c r="CE44" s="2"/>
      <c r="CF44" s="2"/>
      <c r="CG44" s="2"/>
      <c r="CH44" s="2"/>
      <c r="CI44" s="2"/>
      <c r="CJ44" s="7">
        <f t="shared" si="63"/>
        <v>0</v>
      </c>
      <c r="CK44" s="19">
        <f t="shared" si="64"/>
        <v>0</v>
      </c>
      <c r="CL44" s="6">
        <f t="shared" si="65"/>
        <v>0</v>
      </c>
      <c r="CM44" s="20">
        <f t="shared" si="66"/>
        <v>0</v>
      </c>
      <c r="CN44" s="24"/>
      <c r="CO44" s="1"/>
      <c r="CP44" s="2"/>
      <c r="CQ44" s="2"/>
      <c r="CR44" s="2"/>
      <c r="CS44" s="2"/>
      <c r="CT44" s="2"/>
      <c r="CU44" s="7">
        <f t="shared" si="67"/>
        <v>0</v>
      </c>
      <c r="CV44" s="19">
        <f t="shared" si="68"/>
        <v>0</v>
      </c>
      <c r="CW44" s="6">
        <f t="shared" si="69"/>
        <v>0</v>
      </c>
      <c r="CX44" s="20">
        <f t="shared" si="70"/>
        <v>0</v>
      </c>
      <c r="CY44" s="24"/>
      <c r="CZ44" s="1"/>
      <c r="DA44" s="2"/>
      <c r="DB44" s="2"/>
      <c r="DC44" s="2"/>
      <c r="DD44" s="2"/>
      <c r="DE44" s="2"/>
      <c r="DF44" s="7">
        <f t="shared" si="71"/>
        <v>0</v>
      </c>
      <c r="DG44" s="19">
        <f t="shared" si="72"/>
        <v>0</v>
      </c>
      <c r="DH44" s="6">
        <f t="shared" si="73"/>
        <v>0</v>
      </c>
      <c r="DI44" s="20">
        <f t="shared" si="74"/>
        <v>0</v>
      </c>
    </row>
    <row r="45" spans="1:113" ht="12.75" hidden="1">
      <c r="A45" s="26">
        <v>32</v>
      </c>
      <c r="B45" s="9"/>
      <c r="C45" s="9"/>
      <c r="D45" s="10"/>
      <c r="E45" s="10"/>
      <c r="F45" s="21"/>
      <c r="G45" s="22">
        <f t="shared" si="75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8"/>
        <v>0</v>
      </c>
      <c r="L45" s="30">
        <f t="shared" si="39"/>
        <v>0</v>
      </c>
      <c r="M45" s="8">
        <f t="shared" si="40"/>
        <v>0</v>
      </c>
      <c r="N45" s="31">
        <f t="shared" si="41"/>
        <v>0</v>
      </c>
      <c r="O45" s="32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4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7"/>
        <v>0</v>
      </c>
      <c r="AP45" s="19">
        <f t="shared" si="48"/>
        <v>0</v>
      </c>
      <c r="AQ45" s="6">
        <f t="shared" si="49"/>
        <v>0</v>
      </c>
      <c r="AR45" s="20">
        <f t="shared" si="5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1"/>
        <v>0</v>
      </c>
      <c r="BB45" s="19">
        <f t="shared" si="52"/>
        <v>0</v>
      </c>
      <c r="BC45" s="6">
        <f t="shared" si="53"/>
        <v>0</v>
      </c>
      <c r="BD45" s="20">
        <f t="shared" si="5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5"/>
        <v>0</v>
      </c>
      <c r="BN45" s="19">
        <f t="shared" si="56"/>
        <v>0</v>
      </c>
      <c r="BO45" s="6">
        <f t="shared" si="57"/>
        <v>0</v>
      </c>
      <c r="BP45" s="20">
        <f t="shared" si="5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9"/>
        <v>0</v>
      </c>
      <c r="BZ45" s="19">
        <f t="shared" si="60"/>
        <v>0</v>
      </c>
      <c r="CA45" s="6">
        <f t="shared" si="61"/>
        <v>0</v>
      </c>
      <c r="CB45" s="20">
        <f t="shared" si="62"/>
        <v>0</v>
      </c>
      <c r="CC45" s="24"/>
      <c r="CD45" s="1"/>
      <c r="CE45" s="2"/>
      <c r="CF45" s="2"/>
      <c r="CG45" s="2"/>
      <c r="CH45" s="2"/>
      <c r="CI45" s="2"/>
      <c r="CJ45" s="7">
        <f t="shared" si="63"/>
        <v>0</v>
      </c>
      <c r="CK45" s="19">
        <f t="shared" si="64"/>
        <v>0</v>
      </c>
      <c r="CL45" s="6">
        <f t="shared" si="65"/>
        <v>0</v>
      </c>
      <c r="CM45" s="20">
        <f t="shared" si="66"/>
        <v>0</v>
      </c>
      <c r="CN45" s="24"/>
      <c r="CO45" s="1"/>
      <c r="CP45" s="2"/>
      <c r="CQ45" s="2"/>
      <c r="CR45" s="2"/>
      <c r="CS45" s="2"/>
      <c r="CT45" s="2"/>
      <c r="CU45" s="7">
        <f t="shared" si="67"/>
        <v>0</v>
      </c>
      <c r="CV45" s="19">
        <f t="shared" si="68"/>
        <v>0</v>
      </c>
      <c r="CW45" s="6">
        <f t="shared" si="69"/>
        <v>0</v>
      </c>
      <c r="CX45" s="20">
        <f t="shared" si="70"/>
        <v>0</v>
      </c>
      <c r="CY45" s="24"/>
      <c r="CZ45" s="1"/>
      <c r="DA45" s="2"/>
      <c r="DB45" s="2"/>
      <c r="DC45" s="2"/>
      <c r="DD45" s="2"/>
      <c r="DE45" s="2"/>
      <c r="DF45" s="7">
        <f t="shared" si="71"/>
        <v>0</v>
      </c>
      <c r="DG45" s="19">
        <f t="shared" si="72"/>
        <v>0</v>
      </c>
      <c r="DH45" s="6">
        <f t="shared" si="73"/>
        <v>0</v>
      </c>
      <c r="DI45" s="20">
        <f t="shared" si="74"/>
        <v>0</v>
      </c>
    </row>
    <row r="46" spans="1:113" ht="12.75" hidden="1">
      <c r="A46" s="26">
        <v>33</v>
      </c>
      <c r="B46" s="9"/>
      <c r="C46" s="9"/>
      <c r="D46" s="10"/>
      <c r="E46" s="10"/>
      <c r="F46" s="21"/>
      <c r="G46" s="22">
        <f t="shared" si="75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34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35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36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37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38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39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40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41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42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43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44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45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46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47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48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  <row r="62" spans="1:113" ht="12.75" hidden="1">
      <c r="A62" s="26">
        <v>49</v>
      </c>
      <c r="B62" s="9"/>
      <c r="C62" s="9"/>
      <c r="D62" s="10"/>
      <c r="E62" s="10"/>
      <c r="F62" s="21"/>
      <c r="G62" s="22">
        <f t="shared" si="75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8"/>
        <v>0</v>
      </c>
      <c r="L62" s="30">
        <f t="shared" si="39"/>
        <v>0</v>
      </c>
      <c r="M62" s="8">
        <f t="shared" si="40"/>
        <v>0</v>
      </c>
      <c r="N62" s="31">
        <f t="shared" si="41"/>
        <v>0</v>
      </c>
      <c r="O62" s="32">
        <f t="shared" si="42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3"/>
        <v>0</v>
      </c>
      <c r="AC62" s="19">
        <f t="shared" si="44"/>
        <v>0</v>
      </c>
      <c r="AD62" s="6">
        <f t="shared" si="45"/>
        <v>0</v>
      </c>
      <c r="AE62" s="20">
        <f t="shared" si="46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7"/>
        <v>0</v>
      </c>
      <c r="AP62" s="19">
        <f t="shared" si="48"/>
        <v>0</v>
      </c>
      <c r="AQ62" s="6">
        <f t="shared" si="49"/>
        <v>0</v>
      </c>
      <c r="AR62" s="20">
        <f t="shared" si="50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1"/>
        <v>0</v>
      </c>
      <c r="BB62" s="19">
        <f t="shared" si="52"/>
        <v>0</v>
      </c>
      <c r="BC62" s="6">
        <f t="shared" si="53"/>
        <v>0</v>
      </c>
      <c r="BD62" s="20">
        <f t="shared" si="54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5"/>
        <v>0</v>
      </c>
      <c r="BN62" s="19">
        <f t="shared" si="56"/>
        <v>0</v>
      </c>
      <c r="BO62" s="6">
        <f t="shared" si="57"/>
        <v>0</v>
      </c>
      <c r="BP62" s="20">
        <f t="shared" si="58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9"/>
        <v>0</v>
      </c>
      <c r="BZ62" s="19">
        <f t="shared" si="60"/>
        <v>0</v>
      </c>
      <c r="CA62" s="6">
        <f t="shared" si="61"/>
        <v>0</v>
      </c>
      <c r="CB62" s="20">
        <f t="shared" si="62"/>
        <v>0</v>
      </c>
      <c r="CC62" s="24"/>
      <c r="CD62" s="1"/>
      <c r="CE62" s="2"/>
      <c r="CF62" s="2"/>
      <c r="CG62" s="2"/>
      <c r="CH62" s="2"/>
      <c r="CI62" s="2"/>
      <c r="CJ62" s="7">
        <f t="shared" si="63"/>
        <v>0</v>
      </c>
      <c r="CK62" s="19">
        <f t="shared" si="64"/>
        <v>0</v>
      </c>
      <c r="CL62" s="6">
        <f t="shared" si="65"/>
        <v>0</v>
      </c>
      <c r="CM62" s="20">
        <f t="shared" si="66"/>
        <v>0</v>
      </c>
      <c r="CN62" s="24"/>
      <c r="CO62" s="1"/>
      <c r="CP62" s="2"/>
      <c r="CQ62" s="2"/>
      <c r="CR62" s="2"/>
      <c r="CS62" s="2"/>
      <c r="CT62" s="2"/>
      <c r="CU62" s="7">
        <f t="shared" si="67"/>
        <v>0</v>
      </c>
      <c r="CV62" s="19">
        <f t="shared" si="68"/>
        <v>0</v>
      </c>
      <c r="CW62" s="6">
        <f t="shared" si="69"/>
        <v>0</v>
      </c>
      <c r="CX62" s="20">
        <f t="shared" si="70"/>
        <v>0</v>
      </c>
      <c r="CY62" s="24"/>
      <c r="CZ62" s="1"/>
      <c r="DA62" s="2"/>
      <c r="DB62" s="2"/>
      <c r="DC62" s="2"/>
      <c r="DD62" s="2"/>
      <c r="DE62" s="2"/>
      <c r="DF62" s="7">
        <f t="shared" si="71"/>
        <v>0</v>
      </c>
      <c r="DG62" s="19">
        <f t="shared" si="72"/>
        <v>0</v>
      </c>
      <c r="DH62" s="6">
        <f t="shared" si="73"/>
        <v>0</v>
      </c>
      <c r="DI62" s="20">
        <f t="shared" si="74"/>
        <v>0</v>
      </c>
    </row>
    <row r="63" spans="1:113" ht="12.75" hidden="1">
      <c r="A63" s="26">
        <v>50</v>
      </c>
      <c r="B63" s="9"/>
      <c r="C63" s="9"/>
      <c r="D63" s="10"/>
      <c r="E63" s="10"/>
      <c r="F63" s="21"/>
      <c r="G63" s="22">
        <f t="shared" si="75"/>
      </c>
      <c r="H63" s="17">
        <f>IF(AND($H$2="Y",J63&gt;0,OR(AND(G63=1,G72=10),AND(G63=2,G81=20),AND(G63=3,G90=30),AND(G63=4,G99=40),AND(G63=5,G108=50),AND(G63=6,G117=60),AND(G63=7,G126=70),AND(G63=8,G135=80),AND(G63=9,G144=90),AND(G63=10,G153=100))),VLOOKUP(J63-1,SortLookup!$A$13:$B$16,2,FALSE),"")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38"/>
        <v>0</v>
      </c>
      <c r="L63" s="30">
        <f t="shared" si="39"/>
        <v>0</v>
      </c>
      <c r="M63" s="8">
        <f t="shared" si="40"/>
        <v>0</v>
      </c>
      <c r="N63" s="31">
        <f t="shared" si="41"/>
        <v>0</v>
      </c>
      <c r="O63" s="32">
        <f t="shared" si="42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43"/>
        <v>0</v>
      </c>
      <c r="AC63" s="19">
        <f t="shared" si="44"/>
        <v>0</v>
      </c>
      <c r="AD63" s="6">
        <f t="shared" si="45"/>
        <v>0</v>
      </c>
      <c r="AE63" s="20">
        <f t="shared" si="46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47"/>
        <v>0</v>
      </c>
      <c r="AP63" s="19">
        <f t="shared" si="48"/>
        <v>0</v>
      </c>
      <c r="AQ63" s="6">
        <f t="shared" si="49"/>
        <v>0</v>
      </c>
      <c r="AR63" s="20">
        <f t="shared" si="50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51"/>
        <v>0</v>
      </c>
      <c r="BB63" s="19">
        <f t="shared" si="52"/>
        <v>0</v>
      </c>
      <c r="BC63" s="6">
        <f t="shared" si="53"/>
        <v>0</v>
      </c>
      <c r="BD63" s="20">
        <f t="shared" si="54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55"/>
        <v>0</v>
      </c>
      <c r="BN63" s="19">
        <f t="shared" si="56"/>
        <v>0</v>
      </c>
      <c r="BO63" s="6">
        <f t="shared" si="57"/>
        <v>0</v>
      </c>
      <c r="BP63" s="20">
        <f t="shared" si="58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59"/>
        <v>0</v>
      </c>
      <c r="BZ63" s="19">
        <f t="shared" si="60"/>
        <v>0</v>
      </c>
      <c r="CA63" s="6">
        <f t="shared" si="61"/>
        <v>0</v>
      </c>
      <c r="CB63" s="20">
        <f t="shared" si="62"/>
        <v>0</v>
      </c>
      <c r="CC63" s="24"/>
      <c r="CD63" s="1"/>
      <c r="CE63" s="2"/>
      <c r="CF63" s="2"/>
      <c r="CG63" s="2"/>
      <c r="CH63" s="2"/>
      <c r="CI63" s="2"/>
      <c r="CJ63" s="7">
        <f t="shared" si="63"/>
        <v>0</v>
      </c>
      <c r="CK63" s="19">
        <f t="shared" si="64"/>
        <v>0</v>
      </c>
      <c r="CL63" s="6">
        <f t="shared" si="65"/>
        <v>0</v>
      </c>
      <c r="CM63" s="20">
        <f t="shared" si="66"/>
        <v>0</v>
      </c>
      <c r="CN63" s="24"/>
      <c r="CO63" s="1"/>
      <c r="CP63" s="2"/>
      <c r="CQ63" s="2"/>
      <c r="CR63" s="2"/>
      <c r="CS63" s="2"/>
      <c r="CT63" s="2"/>
      <c r="CU63" s="7">
        <f t="shared" si="67"/>
        <v>0</v>
      </c>
      <c r="CV63" s="19">
        <f t="shared" si="68"/>
        <v>0</v>
      </c>
      <c r="CW63" s="6">
        <f t="shared" si="69"/>
        <v>0</v>
      </c>
      <c r="CX63" s="20">
        <f t="shared" si="70"/>
        <v>0</v>
      </c>
      <c r="CY63" s="24"/>
      <c r="CZ63" s="1"/>
      <c r="DA63" s="2"/>
      <c r="DB63" s="2"/>
      <c r="DC63" s="2"/>
      <c r="DD63" s="2"/>
      <c r="DE63" s="2"/>
      <c r="DF63" s="7">
        <f t="shared" si="71"/>
        <v>0</v>
      </c>
      <c r="DG63" s="19">
        <f t="shared" si="72"/>
        <v>0</v>
      </c>
      <c r="DH63" s="6">
        <f t="shared" si="73"/>
        <v>0</v>
      </c>
      <c r="DI63" s="20">
        <f t="shared" si="74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2009-04-18T13:19:54Z</dcterms:modified>
  <cp:category/>
  <cp:version/>
  <cp:contentType/>
  <cp:contentStatus/>
  <cp:revision>1</cp:revision>
</cp:coreProperties>
</file>